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2600" windowHeight="11640"/>
  </bookViews>
  <sheets>
    <sheet name="Abrechnung" sheetId="1" r:id="rId1"/>
    <sheet name="Mehraufwandpauschale" sheetId="2" r:id="rId2"/>
    <sheet name="Besuchsländer" sheetId="3" r:id="rId3"/>
  </sheets>
  <definedNames>
    <definedName name="_xlnm._FilterDatabase" localSheetId="2" hidden="1">Besuchsländer!#REF!</definedName>
    <definedName name="_xlnm.Print_Area" localSheetId="0">Abrechnung!$A$1:$E$41</definedName>
    <definedName name="_xlnm.Criteria" localSheetId="2">Besuchsländer!#REF!</definedName>
    <definedName name="_xlnm.Extract" localSheetId="2">Besuchsländer!$A$1</definedName>
  </definedNames>
  <calcPr calcId="145621"/>
</workbook>
</file>

<file path=xl/calcChain.xml><?xml version="1.0" encoding="utf-8"?>
<calcChain xmlns="http://schemas.openxmlformats.org/spreadsheetml/2006/main">
  <c r="C34" i="1" l="1"/>
  <c r="C35" i="1"/>
  <c r="F7" i="1" l="1"/>
  <c r="B35" i="1" s="1"/>
  <c r="E35" i="1" s="1"/>
  <c r="F5" i="1"/>
  <c r="G5" i="1" s="1"/>
  <c r="F6" i="1"/>
  <c r="G6" i="1" s="1"/>
  <c r="F4" i="1"/>
  <c r="G4" i="1" s="1"/>
  <c r="D20" i="1"/>
  <c r="D21" i="1"/>
  <c r="D22" i="1"/>
  <c r="D23" i="1"/>
  <c r="D19" i="1"/>
  <c r="F3" i="1"/>
  <c r="B33" i="1" s="1"/>
  <c r="F8" i="1"/>
  <c r="B34" i="1" s="1"/>
  <c r="E34" i="1" s="1"/>
  <c r="D27" i="1"/>
  <c r="D28" i="1"/>
  <c r="D30" i="1"/>
  <c r="D29" i="1"/>
  <c r="E24" i="1"/>
  <c r="E33" i="1" l="1"/>
  <c r="E38" i="1"/>
</calcChain>
</file>

<file path=xl/sharedStrings.xml><?xml version="1.0" encoding="utf-8"?>
<sst xmlns="http://schemas.openxmlformats.org/spreadsheetml/2006/main" count="461" uniqueCount="294">
  <si>
    <t>Reisekostenabrechnung</t>
  </si>
  <si>
    <t>Reisender</t>
  </si>
  <si>
    <t>Uhr</t>
  </si>
  <si>
    <t>Inlandsreise</t>
  </si>
  <si>
    <t>Auslandsreise</t>
  </si>
  <si>
    <t>Reisemittel</t>
  </si>
  <si>
    <t>PKW</t>
  </si>
  <si>
    <t>Bahn</t>
  </si>
  <si>
    <t>Flugzeug</t>
  </si>
  <si>
    <t>Fahrtkosten</t>
  </si>
  <si>
    <t>Flugkarten lt. Anlage</t>
  </si>
  <si>
    <t>Autokosten (Kraftstoff/Öl) lt Anlage</t>
  </si>
  <si>
    <t>Kilometersatz bei Privat-KFZ</t>
  </si>
  <si>
    <t xml:space="preserve">Ust </t>
  </si>
  <si>
    <t>Aufwendungen für Unterbringung</t>
  </si>
  <si>
    <t>nach beigefügten Belegen</t>
  </si>
  <si>
    <t>Pauschalbeträge für Verpflegungsmehraufwand</t>
  </si>
  <si>
    <t>X</t>
  </si>
  <si>
    <t>Summe</t>
  </si>
  <si>
    <t>Bahnfahrkarten lt. Anlage</t>
  </si>
  <si>
    <t>Bruttoausgab.</t>
  </si>
  <si>
    <t>Kontoinhaber</t>
  </si>
  <si>
    <t>Stunden</t>
  </si>
  <si>
    <t>erster Tag</t>
  </si>
  <si>
    <t>letzter Tag</t>
  </si>
  <si>
    <t>x 24Std</t>
  </si>
  <si>
    <t>Steuersatz niedrig</t>
  </si>
  <si>
    <t>Steuersatz hoch</t>
  </si>
  <si>
    <t>Taxifahrten (unter 50 km) lt Anlage</t>
  </si>
  <si>
    <t>Land:</t>
  </si>
  <si>
    <t>Zielort der Auswärtstätigkeit</t>
  </si>
  <si>
    <t>Anlass</t>
  </si>
  <si>
    <t>Frankreich</t>
  </si>
  <si>
    <t xml:space="preserve">  </t>
  </si>
  <si>
    <t>Land</t>
  </si>
  <si>
    <t>Stadt</t>
  </si>
  <si>
    <t>mind. 24 Std.</t>
  </si>
  <si>
    <t>Pausch.Betr. Übernachtungskosten</t>
  </si>
  <si>
    <t>Afghanistan</t>
  </si>
  <si>
    <t>Ägypten</t>
  </si>
  <si>
    <t>Äthiopien</t>
  </si>
  <si>
    <t>Albanien</t>
  </si>
  <si>
    <t>Algerien</t>
  </si>
  <si>
    <t>Andorra</t>
  </si>
  <si>
    <t>Angola</t>
  </si>
  <si>
    <t>Antigua</t>
  </si>
  <si>
    <t>Argentinien</t>
  </si>
  <si>
    <t>Armenien</t>
  </si>
  <si>
    <t>Aserbaidschan</t>
  </si>
  <si>
    <t>Australien</t>
  </si>
  <si>
    <t>-</t>
  </si>
  <si>
    <t>Sydney</t>
  </si>
  <si>
    <t>Bahrain</t>
  </si>
  <si>
    <t>Bangladesch</t>
  </si>
  <si>
    <t>Barbados</t>
  </si>
  <si>
    <t>Barbuda</t>
  </si>
  <si>
    <t>Belgien</t>
  </si>
  <si>
    <t>Benin</t>
  </si>
  <si>
    <t>Bolivien</t>
  </si>
  <si>
    <t>Bosnien-Herzegowina</t>
  </si>
  <si>
    <t>Botsuana</t>
  </si>
  <si>
    <t>Brasilien</t>
  </si>
  <si>
    <t>Brasilia</t>
  </si>
  <si>
    <t>Rio de Janeiro</t>
  </si>
  <si>
    <t>São Paulo</t>
  </si>
  <si>
    <t>Brunei</t>
  </si>
  <si>
    <t>(Darussalam)</t>
  </si>
  <si>
    <t>Bulgarien</t>
  </si>
  <si>
    <t>Burkina Faso</t>
  </si>
  <si>
    <t>Burundi</t>
  </si>
  <si>
    <t>Chile</t>
  </si>
  <si>
    <t>China</t>
  </si>
  <si>
    <t>Chengdu</t>
  </si>
  <si>
    <t>Hongkong</t>
  </si>
  <si>
    <t>Peking</t>
  </si>
  <si>
    <t>Shanghai</t>
  </si>
  <si>
    <t>Costa Rica</t>
  </si>
  <si>
    <t>Côte d' Ivoire</t>
  </si>
  <si>
    <t>Dänemark</t>
  </si>
  <si>
    <t>Dominica</t>
  </si>
  <si>
    <t>Dominikan. Republik</t>
  </si>
  <si>
    <t>Dschibuti</t>
  </si>
  <si>
    <t>Ecuador</t>
  </si>
  <si>
    <t>El Salvador</t>
  </si>
  <si>
    <t>Eritrea</t>
  </si>
  <si>
    <t>Estland</t>
  </si>
  <si>
    <t>Fidschi</t>
  </si>
  <si>
    <t>Finnland</t>
  </si>
  <si>
    <t>Paris</t>
  </si>
  <si>
    <t>Straßburg</t>
  </si>
  <si>
    <t>Gabun</t>
  </si>
  <si>
    <t>Gambia</t>
  </si>
  <si>
    <t>Georgien</t>
  </si>
  <si>
    <t>Ghana</t>
  </si>
  <si>
    <t>Grenada</t>
  </si>
  <si>
    <t>Griechenland</t>
  </si>
  <si>
    <t>Athen</t>
  </si>
  <si>
    <t>Guatemala</t>
  </si>
  <si>
    <t>Guinea</t>
  </si>
  <si>
    <t>Guinea-Bissau</t>
  </si>
  <si>
    <t>Haïti</t>
  </si>
  <si>
    <t>Honduras</t>
  </si>
  <si>
    <t>Indien</t>
  </si>
  <si>
    <t>Chennai</t>
  </si>
  <si>
    <t>Mumbai</t>
  </si>
  <si>
    <t>Neu Delhi</t>
  </si>
  <si>
    <t>Indonesien</t>
  </si>
  <si>
    <t>Iran</t>
  </si>
  <si>
    <t>Irland</t>
  </si>
  <si>
    <t>Island</t>
  </si>
  <si>
    <t>Israel</t>
  </si>
  <si>
    <t>Italien</t>
  </si>
  <si>
    <t>Mailand</t>
  </si>
  <si>
    <t>Rom</t>
  </si>
  <si>
    <t>Jamaika</t>
  </si>
  <si>
    <t>Japan</t>
  </si>
  <si>
    <t>Tokio</t>
  </si>
  <si>
    <t>Jemen</t>
  </si>
  <si>
    <t>Jordanien</t>
  </si>
  <si>
    <t>Kambodscha</t>
  </si>
  <si>
    <t>Kamerun</t>
  </si>
  <si>
    <t>Kanada</t>
  </si>
  <si>
    <t>Ottawa</t>
  </si>
  <si>
    <t>Toronto</t>
  </si>
  <si>
    <t>Vancouver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</si>
  <si>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</si>
  <si>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</si>
  <si>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</si>
  <si>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</si>
  <si>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</si>
  <si>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</si>
  <si>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</si>
  <si>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Demokrat. Rep.</t>
  </si>
  <si>
    <t>Korea, Süd</t>
  </si>
  <si>
    <t>Korea, Nord</t>
  </si>
  <si>
    <t>Kroatien</t>
  </si>
  <si>
    <t>Kuba</t>
  </si>
  <si>
    <t>Kuwait</t>
  </si>
  <si>
    <t>Laos</t>
  </si>
  <si>
    <t>Lesotho</t>
  </si>
  <si>
    <t>Lettland</t>
  </si>
  <si>
    <t>Libanon</t>
  </si>
  <si>
    <t>Libyen</t>
  </si>
  <si>
    <t>Liechtenstein</t>
  </si>
  <si>
    <t>Litauen</t>
  </si>
  <si>
    <t>Luxemburg</t>
  </si>
  <si>
    <t>Madagaskar</t>
  </si>
  <si>
    <t>Malawi</t>
  </si>
  <si>
    <t>Malaysia</t>
  </si>
  <si>
    <t>Malediven</t>
  </si>
  <si>
    <t>Mali</t>
  </si>
  <si>
    <t>Malta</t>
  </si>
  <si>
    <t>Marokko</t>
  </si>
  <si>
    <t>Mauretanien</t>
  </si>
  <si>
    <t>Mauritius</t>
  </si>
  <si>
    <t>Mazedonien</t>
  </si>
  <si>
    <t>Mexiko</t>
  </si>
  <si>
    <t>Monaco</t>
  </si>
  <si>
    <t>Mongolei</t>
  </si>
  <si>
    <t>Montenegro</t>
  </si>
  <si>
    <t>Mosambik</t>
  </si>
  <si>
    <t>Myanmar</t>
  </si>
  <si>
    <t>Namibia</t>
  </si>
  <si>
    <t>Nepal</t>
  </si>
  <si>
    <t>Neuseeland</t>
  </si>
  <si>
    <t>Nicaragua</t>
  </si>
  <si>
    <t>Niederlande</t>
  </si>
  <si>
    <t>Niger</t>
  </si>
  <si>
    <t>Nigeria</t>
  </si>
  <si>
    <t>Norwegen</t>
  </si>
  <si>
    <t>Österreich</t>
  </si>
  <si>
    <t>Oman</t>
  </si>
  <si>
    <t>Pakistan</t>
  </si>
  <si>
    <t>Islamabad</t>
  </si>
  <si>
    <t>Panama</t>
  </si>
  <si>
    <t>Papua-Neuguinea</t>
  </si>
  <si>
    <t>Paraguay</t>
  </si>
  <si>
    <t>Peru</t>
  </si>
  <si>
    <t>Philippinen</t>
  </si>
  <si>
    <t>Polen</t>
  </si>
  <si>
    <t>Warschau</t>
  </si>
  <si>
    <t>Krakau</t>
  </si>
  <si>
    <t>Portugal</t>
  </si>
  <si>
    <t>Lissabon</t>
  </si>
  <si>
    <t>Ruanda</t>
  </si>
  <si>
    <t>Rumänien</t>
  </si>
  <si>
    <t>Bukarest</t>
  </si>
  <si>
    <t>Russland</t>
  </si>
  <si>
    <t>Moskau</t>
  </si>
  <si>
    <t>St. Petersburg</t>
  </si>
  <si>
    <t>Sambia</t>
  </si>
  <si>
    <t>Samoa</t>
  </si>
  <si>
    <t>Sâo Tomé und Príncipe</t>
  </si>
  <si>
    <t>Saudi-Arabien</t>
  </si>
  <si>
    <t>Djidda</t>
  </si>
  <si>
    <t>Riad</t>
  </si>
  <si>
    <t>Schweden</t>
  </si>
  <si>
    <t>Schweiz</t>
  </si>
  <si>
    <t>Genf</t>
  </si>
  <si>
    <t>Senegal</t>
  </si>
  <si>
    <t>Serbien</t>
  </si>
  <si>
    <t>Sierra Leone</t>
  </si>
  <si>
    <t>Simbabwe</t>
  </si>
  <si>
    <t>Singapur</t>
  </si>
  <si>
    <t>Slowakei</t>
  </si>
  <si>
    <t>Slowenien</t>
  </si>
  <si>
    <t>Spanien</t>
  </si>
  <si>
    <t>Barcelona</t>
  </si>
  <si>
    <t>Madrid</t>
  </si>
  <si>
    <t>Kanaren</t>
  </si>
  <si>
    <t>Palma de Mallorca</t>
  </si>
  <si>
    <t>Sri Lanka</t>
  </si>
  <si>
    <t>St. Kitts und Nevis</t>
  </si>
  <si>
    <t>St. Lucia</t>
  </si>
  <si>
    <t>St. Vincent und die Grenadinen</t>
  </si>
  <si>
    <t>Sudan</t>
  </si>
  <si>
    <t>Südafrika</t>
  </si>
  <si>
    <t>Kapstadt</t>
  </si>
  <si>
    <t>Suriname</t>
  </si>
  <si>
    <t>Syrien</t>
  </si>
  <si>
    <t>Tadschikistan</t>
  </si>
  <si>
    <t>Taiwan</t>
  </si>
  <si>
    <t>Tansania</t>
  </si>
  <si>
    <t>Thailand</t>
  </si>
  <si>
    <t>Togo</t>
  </si>
  <si>
    <t>Tonga</t>
  </si>
  <si>
    <t>Trinidad und Tobago</t>
  </si>
  <si>
    <t>Tschad</t>
  </si>
  <si>
    <t>Tschechei</t>
  </si>
  <si>
    <t>Türkei</t>
  </si>
  <si>
    <t>Izmir</t>
  </si>
  <si>
    <t>Istanbul</t>
  </si>
  <si>
    <t>Tunesien</t>
  </si>
  <si>
    <t>Turkmenistan</t>
  </si>
  <si>
    <t>Uganda</t>
  </si>
  <si>
    <t>Ukraine</t>
  </si>
  <si>
    <t>Ungarn</t>
  </si>
  <si>
    <t>Uruguay</t>
  </si>
  <si>
    <t>Usbekistan</t>
  </si>
  <si>
    <t>Vatikanstadt</t>
  </si>
  <si>
    <t>Venezuela</t>
  </si>
  <si>
    <t>UAE</t>
  </si>
  <si>
    <t>USA</t>
  </si>
  <si>
    <t>Boston</t>
  </si>
  <si>
    <t>Houston</t>
  </si>
  <si>
    <t>Miami</t>
  </si>
  <si>
    <t>San Francisco</t>
  </si>
  <si>
    <t>Los Angeles</t>
  </si>
  <si>
    <t>UK</t>
  </si>
  <si>
    <t>Nordirland</t>
  </si>
  <si>
    <t>London</t>
  </si>
  <si>
    <t>Vietnam</t>
  </si>
  <si>
    <t>Weißrussland</t>
  </si>
  <si>
    <t>Zentralafrik. Republik</t>
  </si>
  <si>
    <t>Zypern</t>
  </si>
  <si>
    <t>Moldau, Republik</t>
  </si>
  <si>
    <t>Kosovo</t>
  </si>
  <si>
    <t>Atlanta</t>
  </si>
  <si>
    <t>Chicago</t>
  </si>
  <si>
    <t>Washington d.c.</t>
  </si>
  <si>
    <t>New York City</t>
  </si>
  <si>
    <t>San Marino</t>
  </si>
  <si>
    <t>(siehe UK)</t>
  </si>
  <si>
    <t>Parkgebühr/Maut lt Anlage</t>
  </si>
  <si>
    <t>Mwst.</t>
  </si>
  <si>
    <t>Anzahl km =&gt;</t>
  </si>
  <si>
    <t>mit Übernachtung</t>
  </si>
  <si>
    <t>Anreisetag/Beginn der Reise</t>
  </si>
  <si>
    <t>Abreisetag/Ende der Reise</t>
  </si>
  <si>
    <t>Tag 2</t>
  </si>
  <si>
    <t>Tag 3</t>
  </si>
  <si>
    <t>Tag 4</t>
  </si>
  <si>
    <t>Anfang</t>
  </si>
  <si>
    <t>Rückkehr</t>
  </si>
  <si>
    <t>Anreisetag bei Übernachtung /Tag 1 &gt;8 Std</t>
  </si>
  <si>
    <t>Anzahl Reisetage von 24 Stunden</t>
  </si>
  <si>
    <t>Abreisetag bei Übernachtung / Tag(e) 2-5 &gt;8 Std</t>
  </si>
  <si>
    <t>Herr Mustermann</t>
  </si>
  <si>
    <t>Äquatorialguinea</t>
  </si>
  <si>
    <t>mehr als 8 Std.&gt; bzw an-/abreise bei Übernachtung</t>
  </si>
  <si>
    <t>Canberra</t>
  </si>
  <si>
    <t>Lyon</t>
  </si>
  <si>
    <t>Marseille</t>
  </si>
  <si>
    <t>Guyana</t>
  </si>
  <si>
    <t>Kalkutta</t>
  </si>
  <si>
    <t>Marshall Inseln</t>
  </si>
  <si>
    <t>Mikronesien</t>
  </si>
  <si>
    <t>Palau</t>
  </si>
  <si>
    <t>Breslau</t>
  </si>
  <si>
    <t>Danzig</t>
  </si>
  <si>
    <t>IBAN Sepa-Nummer</t>
  </si>
  <si>
    <t>Tage mit Stundenpauschale</t>
  </si>
  <si>
    <t>Anzahl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</si>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</sst>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sz val="10"/>
      <color theme="2"/>
      <name val="Verdana"/>
      <family val="2"/>
    </font>
    <font>
      <sz val="10"/>
      <color theme="0" tint="-4.9989318521683403E-2"/>
      <name val="Verdana"/>
      <family val="2"/>
    </font>
    <font>
      <sz val="10"/>
      <color theme="0" tint="-0.1499984740745262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3" fillId="3" borderId="2" xfId="0" applyFont="1" applyFill="1" applyBorder="1"/>
    <xf numFmtId="0" fontId="3" fillId="3" borderId="1" xfId="0" applyFont="1" applyFill="1" applyBorder="1"/>
    <xf numFmtId="20" fontId="6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Continuous"/>
    </xf>
    <xf numFmtId="164" fontId="3" fillId="3" borderId="1" xfId="0" applyNumberFormat="1" applyFont="1" applyFill="1" applyBorder="1" applyAlignment="1">
      <alignment horizontal="centerContinuous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4" fontId="3" fillId="3" borderId="5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/>
    <xf numFmtId="164" fontId="2" fillId="3" borderId="5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0" fillId="0" borderId="0" xfId="0" quotePrefix="1"/>
    <xf numFmtId="0" fontId="3" fillId="3" borderId="6" xfId="0" applyFont="1" applyFill="1" applyBorder="1"/>
    <xf numFmtId="0" fontId="3" fillId="3" borderId="7" xfId="0" applyFont="1" applyFill="1" applyBorder="1"/>
    <xf numFmtId="0" fontId="3" fillId="0" borderId="31" xfId="0" applyFont="1" applyBorder="1" applyAlignment="1">
      <alignment horizontal="center"/>
    </xf>
    <xf numFmtId="14" fontId="3" fillId="0" borderId="32" xfId="0" applyNumberFormat="1" applyFont="1" applyBorder="1" applyAlignment="1">
      <alignment horizontal="center"/>
    </xf>
    <xf numFmtId="0" fontId="3" fillId="3" borderId="7" xfId="0" applyFont="1" applyFill="1" applyBorder="1" applyAlignment="1">
      <alignment wrapText="1"/>
    </xf>
    <xf numFmtId="14" fontId="3" fillId="0" borderId="33" xfId="0" applyNumberFormat="1" applyFont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0" fontId="3" fillId="0" borderId="32" xfId="0" applyNumberFormat="1" applyFont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7" fillId="3" borderId="11" xfId="0" applyFont="1" applyFill="1" applyBorder="1"/>
    <xf numFmtId="0" fontId="3" fillId="3" borderId="12" xfId="0" applyFont="1" applyFill="1" applyBorder="1"/>
    <xf numFmtId="0" fontId="3" fillId="2" borderId="8" xfId="0" applyFont="1" applyFill="1" applyBorder="1"/>
    <xf numFmtId="0" fontId="2" fillId="0" borderId="32" xfId="0" quotePrefix="1" applyFont="1" applyBorder="1" applyAlignment="1">
      <alignment horizontal="center"/>
    </xf>
    <xf numFmtId="0" fontId="3" fillId="3" borderId="12" xfId="0" applyFont="1" applyFill="1" applyBorder="1" applyAlignment="1">
      <alignment horizontal="centerContinuous"/>
    </xf>
    <xf numFmtId="0" fontId="2" fillId="0" borderId="34" xfId="0" quotePrefix="1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Continuous"/>
    </xf>
    <xf numFmtId="164" fontId="3" fillId="0" borderId="32" xfId="0" applyNumberFormat="1" applyFont="1" applyBorder="1"/>
    <xf numFmtId="0" fontId="3" fillId="0" borderId="32" xfId="0" applyFont="1" applyBorder="1"/>
    <xf numFmtId="164" fontId="3" fillId="3" borderId="14" xfId="0" applyNumberFormat="1" applyFont="1" applyFill="1" applyBorder="1" applyAlignment="1">
      <alignment horizontal="center"/>
    </xf>
    <xf numFmtId="164" fontId="3" fillId="3" borderId="15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Continuous"/>
    </xf>
    <xf numFmtId="164" fontId="3" fillId="3" borderId="4" xfId="0" applyNumberFormat="1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0" xfId="0" applyFont="1" applyFill="1"/>
    <xf numFmtId="0" fontId="3" fillId="3" borderId="0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/>
    <xf numFmtId="0" fontId="3" fillId="0" borderId="32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3" borderId="23" xfId="0" applyFont="1" applyFill="1" applyBorder="1"/>
    <xf numFmtId="0" fontId="3" fillId="3" borderId="15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164" fontId="3" fillId="0" borderId="36" xfId="0" applyNumberFormat="1" applyFont="1" applyBorder="1"/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1" xfId="0" quotePrefix="1" applyFont="1" applyFill="1" applyBorder="1" applyAlignment="1">
      <alignment horizontal="center"/>
    </xf>
    <xf numFmtId="0" fontId="2" fillId="3" borderId="26" xfId="0" applyFont="1" applyFill="1" applyBorder="1"/>
    <xf numFmtId="0" fontId="3" fillId="3" borderId="27" xfId="0" applyFont="1" applyFill="1" applyBorder="1"/>
    <xf numFmtId="0" fontId="3" fillId="3" borderId="28" xfId="0" applyFont="1" applyFill="1" applyBorder="1" applyAlignment="1">
      <alignment horizontal="center"/>
    </xf>
    <xf numFmtId="0" fontId="2" fillId="0" borderId="37" xfId="0" quotePrefix="1" applyFont="1" applyBorder="1" applyAlignment="1">
      <alignment horizontal="center"/>
    </xf>
    <xf numFmtId="0" fontId="3" fillId="3" borderId="29" xfId="0" applyFont="1" applyFill="1" applyBorder="1"/>
    <xf numFmtId="20" fontId="3" fillId="0" borderId="32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2" fillId="3" borderId="7" xfId="0" applyFont="1" applyFill="1" applyBorder="1" applyAlignment="1">
      <alignment wrapText="1"/>
    </xf>
    <xf numFmtId="0" fontId="0" fillId="3" borderId="15" xfId="0" applyFill="1" applyBorder="1" applyAlignment="1"/>
    <xf numFmtId="0" fontId="0" fillId="3" borderId="30" xfId="0" applyFill="1" applyBorder="1" applyAlignment="1"/>
    <xf numFmtId="0" fontId="3" fillId="0" borderId="34" xfId="0" applyFont="1" applyBorder="1" applyAlignment="1">
      <alignment horizontal="left"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3" fillId="0" borderId="34" xfId="0" applyFont="1" applyBorder="1" applyAlignment="1">
      <alignment wrapText="1"/>
    </xf>
  </cellXfs>
  <cellStyles count="2">
    <cellStyle name="Standard" xfId="0" builtinId="0"/>
    <cellStyle name="Standard 2" xfId="1"/>
  </cellStyles>
  <dxfs count="6">
    <dxf>
      <font>
        <color theme="0" tint="-4.9989318521683403E-2"/>
      </font>
      <fill>
        <patternFill>
          <bgColor theme="0" tint="-4.9989318521683403E-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4.9989318521683403E-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4.9989318521683403E-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/>
        <color rgb="FFFF0000"/>
      </font>
    </dxf>
    <dxf>
      <font>
        <b/>
        <i val="0"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view="pageLayout" topLeftCell="A11" zoomScaleNormal="100" workbookViewId="0">
      <selection activeCell="D11" sqref="D11:E11"/>
    </sheetView>
  </sheetViews>
  <sheetFormatPr baseColWidth="10" defaultRowHeight="12.75" outlineLevelRow="1" x14ac:dyDescent="0.2"/>
  <cols>
    <col min="1" max="1" width="47.5703125" style="1" customWidth="1"/>
    <col min="2" max="2" width="18.140625" style="1" customWidth="1"/>
    <col min="3" max="3" width="8.140625" style="1" bestFit="1" customWidth="1"/>
    <col min="4" max="4" width="9.140625" style="1" bestFit="1" customWidth="1"/>
    <col min="5" max="5" width="16.140625" style="5" bestFit="1" customWidth="1"/>
    <col min="6" max="6" width="8.85546875" style="5" bestFit="1" customWidth="1"/>
    <col min="7" max="7" width="11.42578125" style="1" bestFit="1" customWidth="1"/>
    <col min="8" max="16384" width="11.42578125" style="1"/>
  </cols>
  <sheetData>
    <row r="1" spans="1:7" ht="13.5" thickBot="1" x14ac:dyDescent="0.25">
      <c r="A1" s="4" t="s">
        <v>0</v>
      </c>
      <c r="B1" s="75" t="s">
        <v>266</v>
      </c>
      <c r="C1" s="76"/>
      <c r="D1" s="78" t="s">
        <v>293</v>
      </c>
      <c r="E1" s="77"/>
    </row>
    <row r="2" spans="1:7" x14ac:dyDescent="0.2">
      <c r="A2" s="28" t="s">
        <v>1</v>
      </c>
      <c r="B2" s="30" t="s">
        <v>277</v>
      </c>
      <c r="C2" s="79" t="s">
        <v>272</v>
      </c>
      <c r="D2" s="61" t="s">
        <v>273</v>
      </c>
      <c r="E2" s="8">
        <v>0</v>
      </c>
      <c r="F2" s="68" t="s">
        <v>22</v>
      </c>
      <c r="G2" s="69"/>
    </row>
    <row r="3" spans="1:7" x14ac:dyDescent="0.2">
      <c r="A3" s="29" t="s">
        <v>267</v>
      </c>
      <c r="B3" s="31">
        <v>41309</v>
      </c>
      <c r="C3" s="37">
        <v>0.375</v>
      </c>
      <c r="D3" s="49"/>
      <c r="E3" s="35" t="s">
        <v>2</v>
      </c>
      <c r="F3" s="68">
        <f>IF(B3=B7,((HOUR(D7-C3)*60+MINUTE(D7-C3))/60),24-((HOUR(C3-E2)*60+MINUTE(C3-E2))/60))</f>
        <v>9</v>
      </c>
      <c r="G3" s="68" t="s">
        <v>23</v>
      </c>
    </row>
    <row r="4" spans="1:7" hidden="1" outlineLevel="1" x14ac:dyDescent="0.2">
      <c r="A4" s="49" t="s">
        <v>269</v>
      </c>
      <c r="B4" s="80"/>
      <c r="C4" s="80"/>
      <c r="D4" s="80"/>
      <c r="E4" s="36"/>
      <c r="F4" s="68">
        <f>(HOUR(D4-C4)*60+MINUTE(D4-C4))/60</f>
        <v>0</v>
      </c>
      <c r="G4" s="68">
        <f>IF(F4-8&gt;0,IF(F4&lt;24,1,0),0)</f>
        <v>0</v>
      </c>
    </row>
    <row r="5" spans="1:7" hidden="1" outlineLevel="1" x14ac:dyDescent="0.2">
      <c r="A5" s="49" t="s">
        <v>270</v>
      </c>
      <c r="B5" s="80"/>
      <c r="C5" s="80"/>
      <c r="D5" s="80"/>
      <c r="E5" s="36"/>
      <c r="F5" s="68">
        <f>(HOUR(D5-C5)*60+MINUTE(D5-C5))/60</f>
        <v>0</v>
      </c>
      <c r="G5" s="68">
        <f>IF(F5-8&gt;0,IF(F5&lt;24,1,0),0)</f>
        <v>0</v>
      </c>
    </row>
    <row r="6" spans="1:7" hidden="1" outlineLevel="1" x14ac:dyDescent="0.2">
      <c r="A6" s="49" t="s">
        <v>271</v>
      </c>
      <c r="B6" s="80"/>
      <c r="C6" s="80"/>
      <c r="D6" s="80"/>
      <c r="E6" s="36"/>
      <c r="F6" s="68">
        <f>(HOUR(D6-C6)*60+MINUTE(D6-C6))/60</f>
        <v>0</v>
      </c>
      <c r="G6" s="68">
        <f>IF(F6-8&gt;0,IF(F6&lt;24,1,0),0)</f>
        <v>0</v>
      </c>
    </row>
    <row r="7" spans="1:7" collapsed="1" x14ac:dyDescent="0.2">
      <c r="A7" s="29" t="s">
        <v>268</v>
      </c>
      <c r="B7" s="33">
        <v>41309</v>
      </c>
      <c r="C7" s="80"/>
      <c r="D7" s="37">
        <v>0.75</v>
      </c>
      <c r="E7" s="36" t="s">
        <v>2</v>
      </c>
      <c r="F7" s="68">
        <f>IF(D1="JA",IF(B7=B3,0,((HOUR(D7-E2)*60+MINUTE(D7-E2))/60)),(HOUR(D7-C7)*60+MINUTE(D7-C7))/60)</f>
        <v>18</v>
      </c>
      <c r="G7" s="68" t="s">
        <v>24</v>
      </c>
    </row>
    <row r="8" spans="1:7" x14ac:dyDescent="0.2">
      <c r="A8" s="32" t="s">
        <v>31</v>
      </c>
      <c r="B8" s="86"/>
      <c r="C8" s="87"/>
      <c r="D8" s="87"/>
      <c r="E8" s="88"/>
      <c r="F8" s="68">
        <f>IF(B7=B3,0,DAYS360(B3,B7,TRUE)-1)</f>
        <v>0</v>
      </c>
      <c r="G8" s="70" t="s">
        <v>25</v>
      </c>
    </row>
    <row r="9" spans="1:7" x14ac:dyDescent="0.2">
      <c r="A9" s="32" t="s">
        <v>30</v>
      </c>
      <c r="B9" s="89"/>
      <c r="C9" s="87"/>
      <c r="D9" s="87"/>
      <c r="E9" s="88"/>
    </row>
    <row r="10" spans="1:7" x14ac:dyDescent="0.2">
      <c r="A10" s="29" t="s">
        <v>3</v>
      </c>
      <c r="B10" s="42" t="s">
        <v>17</v>
      </c>
      <c r="C10" s="64"/>
      <c r="D10" s="61"/>
      <c r="E10" s="66"/>
    </row>
    <row r="11" spans="1:7" x14ac:dyDescent="0.2">
      <c r="A11" s="29" t="s">
        <v>4</v>
      </c>
      <c r="B11" s="42" t="s">
        <v>33</v>
      </c>
      <c r="C11" s="65" t="s">
        <v>29</v>
      </c>
      <c r="D11" s="89"/>
      <c r="E11" s="88"/>
    </row>
    <row r="12" spans="1:7" ht="3.75" customHeight="1" x14ac:dyDescent="0.2">
      <c r="A12" s="3"/>
      <c r="B12" s="41"/>
      <c r="C12" s="2"/>
      <c r="D12" s="41"/>
      <c r="E12" s="67"/>
    </row>
    <row r="13" spans="1:7" x14ac:dyDescent="0.2">
      <c r="A13" s="6" t="s">
        <v>5</v>
      </c>
      <c r="B13" s="40"/>
      <c r="C13" s="11"/>
      <c r="D13" s="11"/>
      <c r="E13" s="12"/>
    </row>
    <row r="14" spans="1:7" x14ac:dyDescent="0.2">
      <c r="A14" s="38" t="s">
        <v>6</v>
      </c>
      <c r="B14" s="42" t="s">
        <v>17</v>
      </c>
      <c r="C14" s="39"/>
      <c r="D14" s="11"/>
      <c r="E14" s="12"/>
    </row>
    <row r="15" spans="1:7" x14ac:dyDescent="0.2">
      <c r="A15" s="38" t="s">
        <v>7</v>
      </c>
      <c r="B15" s="42" t="s">
        <v>33</v>
      </c>
      <c r="C15" s="39"/>
      <c r="D15" s="11"/>
      <c r="E15" s="12"/>
    </row>
    <row r="16" spans="1:7" x14ac:dyDescent="0.2">
      <c r="A16" s="38" t="s">
        <v>8</v>
      </c>
      <c r="B16" s="42" t="s">
        <v>33</v>
      </c>
      <c r="C16" s="39"/>
      <c r="D16" s="13" t="s">
        <v>13</v>
      </c>
      <c r="E16" s="14" t="s">
        <v>20</v>
      </c>
    </row>
    <row r="17" spans="1:5" ht="3.75" customHeight="1" x14ac:dyDescent="0.2">
      <c r="A17" s="3"/>
      <c r="B17" s="41"/>
      <c r="C17" s="2"/>
      <c r="D17" s="23"/>
      <c r="E17" s="24"/>
    </row>
    <row r="18" spans="1:5" x14ac:dyDescent="0.2">
      <c r="A18" s="15" t="s">
        <v>9</v>
      </c>
      <c r="B18" s="43"/>
      <c r="C18" s="16" t="s">
        <v>264</v>
      </c>
      <c r="D18" s="17" t="s">
        <v>15</v>
      </c>
      <c r="E18" s="52"/>
    </row>
    <row r="19" spans="1:5" x14ac:dyDescent="0.2">
      <c r="A19" s="38" t="s">
        <v>19</v>
      </c>
      <c r="B19" s="42"/>
      <c r="C19" s="72"/>
      <c r="D19" s="50">
        <f>IF(OR($B$10="X",C19="X"),(E19/119)*19,0)</f>
        <v>0</v>
      </c>
      <c r="E19" s="71"/>
    </row>
    <row r="20" spans="1:5" x14ac:dyDescent="0.2">
      <c r="A20" s="38" t="s">
        <v>10</v>
      </c>
      <c r="B20" s="42" t="s">
        <v>33</v>
      </c>
      <c r="C20" s="72"/>
      <c r="D20" s="50">
        <f>IF(OR($B$10="X",C20="X"),(E20/119)*19,0)</f>
        <v>0</v>
      </c>
      <c r="E20" s="71"/>
    </row>
    <row r="21" spans="1:5" x14ac:dyDescent="0.2">
      <c r="A21" s="38" t="s">
        <v>11</v>
      </c>
      <c r="B21" s="42" t="s">
        <v>17</v>
      </c>
      <c r="C21" s="74"/>
      <c r="D21" s="50">
        <f>IF(OR($B$10="X",C21="X"),(E21/119)*19,0)</f>
        <v>0</v>
      </c>
      <c r="E21" s="71"/>
    </row>
    <row r="22" spans="1:5" x14ac:dyDescent="0.2">
      <c r="A22" s="38" t="s">
        <v>28</v>
      </c>
      <c r="B22" s="42" t="s">
        <v>33</v>
      </c>
      <c r="C22" s="72"/>
      <c r="D22" s="50">
        <f>IF(OR($B$10="X",C22="X"),(E22/119)*19,0)</f>
        <v>0</v>
      </c>
      <c r="E22" s="71"/>
    </row>
    <row r="23" spans="1:5" x14ac:dyDescent="0.2">
      <c r="A23" s="38" t="s">
        <v>263</v>
      </c>
      <c r="B23" s="42"/>
      <c r="C23" s="73"/>
      <c r="D23" s="50">
        <f>IF(OR($B$10="X",C23="X"),(E23/119)*19,0)</f>
        <v>0</v>
      </c>
      <c r="E23" s="71"/>
    </row>
    <row r="24" spans="1:5" x14ac:dyDescent="0.2">
      <c r="A24" s="38" t="s">
        <v>12</v>
      </c>
      <c r="B24" s="44"/>
      <c r="C24" s="48">
        <v>0.3</v>
      </c>
      <c r="D24" s="51"/>
      <c r="E24" s="71">
        <f>C24*C25</f>
        <v>0</v>
      </c>
    </row>
    <row r="25" spans="1:5" x14ac:dyDescent="0.2">
      <c r="A25" s="6"/>
      <c r="B25" s="45" t="s">
        <v>265</v>
      </c>
      <c r="C25" s="49"/>
      <c r="D25" s="46"/>
      <c r="E25" s="53"/>
    </row>
    <row r="26" spans="1:5" x14ac:dyDescent="0.2">
      <c r="A26" s="15" t="s">
        <v>14</v>
      </c>
      <c r="B26" s="16" t="s">
        <v>15</v>
      </c>
      <c r="C26" s="47"/>
      <c r="D26" s="17"/>
      <c r="E26" s="52"/>
    </row>
    <row r="27" spans="1:5" x14ac:dyDescent="0.2">
      <c r="A27" s="10" t="s">
        <v>26</v>
      </c>
      <c r="B27" s="13"/>
      <c r="C27" s="7"/>
      <c r="D27" s="50">
        <f>IF($B$10="X",(E27/107)*7,0)</f>
        <v>0</v>
      </c>
      <c r="E27" s="71"/>
    </row>
    <row r="28" spans="1:5" x14ac:dyDescent="0.2">
      <c r="A28" s="10"/>
      <c r="B28" s="19"/>
      <c r="C28" s="7"/>
      <c r="D28" s="50">
        <f>IF($B$10="X",(E28/107)*7,0)</f>
        <v>0</v>
      </c>
      <c r="E28" s="71"/>
    </row>
    <row r="29" spans="1:5" x14ac:dyDescent="0.2">
      <c r="A29" s="10" t="s">
        <v>27</v>
      </c>
      <c r="B29" s="13"/>
      <c r="C29" s="7"/>
      <c r="D29" s="50">
        <f>IF($B$10="X",(E29/119)*19,0)</f>
        <v>0</v>
      </c>
      <c r="E29" s="71"/>
    </row>
    <row r="30" spans="1:5" x14ac:dyDescent="0.2">
      <c r="A30" s="10"/>
      <c r="B30" s="19"/>
      <c r="C30" s="7"/>
      <c r="D30" s="50">
        <f>IF($B$10="X",(E30/119)*19,0)</f>
        <v>0</v>
      </c>
      <c r="E30" s="71"/>
    </row>
    <row r="31" spans="1:5" x14ac:dyDescent="0.2">
      <c r="A31" s="83" t="s">
        <v>16</v>
      </c>
      <c r="B31" s="84"/>
      <c r="C31" s="84"/>
      <c r="D31" s="84"/>
      <c r="E31" s="85"/>
    </row>
    <row r="32" spans="1:5" x14ac:dyDescent="0.2">
      <c r="A32" s="20" t="s">
        <v>291</v>
      </c>
      <c r="B32" s="19" t="s">
        <v>292</v>
      </c>
      <c r="C32" s="7"/>
      <c r="D32" s="7"/>
      <c r="E32" s="9"/>
    </row>
    <row r="33" spans="1:5" x14ac:dyDescent="0.2">
      <c r="A33" s="20" t="s">
        <v>274</v>
      </c>
      <c r="B33" s="72">
        <f>IF(F3-8&gt;0,IF(F3&lt;24,1,0),0)</f>
        <v>1</v>
      </c>
      <c r="C33" s="18">
        <v>14</v>
      </c>
      <c r="D33" s="7"/>
      <c r="E33" s="22">
        <f>B33*C33</f>
        <v>14</v>
      </c>
    </row>
    <row r="34" spans="1:5" x14ac:dyDescent="0.2">
      <c r="A34" s="21" t="s">
        <v>275</v>
      </c>
      <c r="B34" s="19">
        <f>IF(D1="JA",F8,0)</f>
        <v>0</v>
      </c>
      <c r="C34" s="18">
        <f>IF($B$10="X",28,VLOOKUP($D$11,Mehraufwandpauschale!A:D,3,FALSE))</f>
        <v>28</v>
      </c>
      <c r="D34" s="7"/>
      <c r="E34" s="22">
        <f>B34*C34</f>
        <v>0</v>
      </c>
    </row>
    <row r="35" spans="1:5" x14ac:dyDescent="0.2">
      <c r="A35" s="20" t="s">
        <v>276</v>
      </c>
      <c r="B35" s="19">
        <f>IF(D1="JA",1,IF(F7-8&gt;0,IF(F7&lt;24,0),0)+SUM(G4:G6))</f>
        <v>0</v>
      </c>
      <c r="C35" s="18">
        <f>IF($B$10="X",14,VLOOKUP($D$11,Mehraufwandpauschale!A:D,4,FALSE))</f>
        <v>14</v>
      </c>
      <c r="D35" s="7"/>
      <c r="E35" s="22">
        <f>B35*C35</f>
        <v>0</v>
      </c>
    </row>
    <row r="36" spans="1:5" x14ac:dyDescent="0.2">
      <c r="A36" s="20"/>
      <c r="B36" s="19"/>
      <c r="C36" s="18"/>
      <c r="D36" s="7"/>
      <c r="E36" s="22"/>
    </row>
    <row r="37" spans="1:5" x14ac:dyDescent="0.2">
      <c r="A37" s="20"/>
      <c r="B37" s="19"/>
      <c r="C37" s="7"/>
      <c r="D37" s="34"/>
      <c r="E37" s="9"/>
    </row>
    <row r="38" spans="1:5" x14ac:dyDescent="0.2">
      <c r="A38" s="54"/>
      <c r="B38" s="56"/>
      <c r="C38" s="56"/>
      <c r="D38" s="26" t="s">
        <v>18</v>
      </c>
      <c r="E38" s="25">
        <f>SUM(E19:E37)</f>
        <v>14</v>
      </c>
    </row>
    <row r="39" spans="1:5" x14ac:dyDescent="0.2">
      <c r="A39" s="54"/>
      <c r="B39" s="57"/>
      <c r="C39" s="57"/>
      <c r="D39" s="7"/>
      <c r="E39" s="9"/>
    </row>
    <row r="40" spans="1:5" x14ac:dyDescent="0.2">
      <c r="A40" s="54" t="s">
        <v>290</v>
      </c>
      <c r="B40" s="62"/>
      <c r="C40" s="57"/>
      <c r="D40" s="57"/>
      <c r="E40" s="58"/>
    </row>
    <row r="41" spans="1:5" ht="13.5" thickBot="1" x14ac:dyDescent="0.25">
      <c r="A41" s="55" t="s">
        <v>21</v>
      </c>
      <c r="B41" s="63"/>
      <c r="C41" s="59"/>
      <c r="D41" s="59"/>
      <c r="E41" s="60"/>
    </row>
  </sheetData>
  <mergeCells count="4">
    <mergeCell ref="A31:E31"/>
    <mergeCell ref="B8:E8"/>
    <mergeCell ref="B9:E9"/>
    <mergeCell ref="D11:E11"/>
  </mergeCells>
  <phoneticPr fontId="1" type="noConversion"/>
  <conditionalFormatting sqref="B10:B11">
    <cfRule type="duplicateValues" dxfId="5" priority="8" stopIfTrue="1"/>
  </conditionalFormatting>
  <conditionalFormatting sqref="D1">
    <cfRule type="expression" dxfId="4" priority="4">
      <formula>AND(EXACT($B$3,$B$7),$D$1="Ja")</formula>
    </cfRule>
  </conditionalFormatting>
  <conditionalFormatting sqref="D3">
    <cfRule type="expression" dxfId="3" priority="5">
      <formula>OR(EXACT($B$3,$B$7),$D$1="JA")</formula>
    </cfRule>
  </conditionalFormatting>
  <conditionalFormatting sqref="C7">
    <cfRule type="expression" dxfId="2" priority="3">
      <formula>OR(EXACT($B$3,$B$7),$D$1="JA")</formula>
    </cfRule>
  </conditionalFormatting>
  <conditionalFormatting sqref="A4:A6 C4:D6">
    <cfRule type="expression" dxfId="1" priority="2">
      <formula>OR(EXACT($B$3,$B$7),$D$1="JA")</formula>
    </cfRule>
  </conditionalFormatting>
  <conditionalFormatting sqref="B4:B6">
    <cfRule type="expression" dxfId="0" priority="1">
      <formula>OR(EXACT($B$3,$B$7),$D$1="JA")</formula>
    </cfRule>
  </conditionalFormatting>
  <dataValidations count="3">
    <dataValidation type="list" showInputMessage="1" showErrorMessage="1" sqref="B10:B11 B14:B16 B19:B24">
      <formula1>"'  ,X"</formula1>
    </dataValidation>
    <dataValidation type="list" allowBlank="1" showInputMessage="1" showErrorMessage="1" sqref="C19:C23">
      <formula1>"' ,X"</formula1>
    </dataValidation>
    <dataValidation type="list" allowBlank="1" showInputMessage="1" showErrorMessage="1" sqref="D1">
      <formula1>"Ja,Nein"</formula1>
    </dataValidation>
  </dataValidations>
  <pageMargins left="0.78740157480314965" right="0.78740157480314965" top="1.9685039370078741" bottom="0.78740157480314965" header="0.51181102362204722" footer="0.51181102362204722"/>
  <pageSetup paperSize="9" scale="87" fitToHeight="0" orientation="portrait" r:id="rId1"/>
  <headerFooter alignWithMargins="0">
    <oddHeader>&amp;L
&amp;"Arial,Fett"&amp;16Reisekostenabrechnung&amp;R&amp;G</oddHeader>
    <oddFooter xml:space="preserve">&amp;L&amp;8FB_AÜ/WV_04_Reisekostenabrechnung (01/2020)&amp;R&amp;8Seite &amp;P von &amp;N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"/>
  <sheetViews>
    <sheetView topLeftCell="A123" workbookViewId="0">
      <selection activeCell="E143" sqref="E143"/>
    </sheetView>
  </sheetViews>
  <sheetFormatPr baseColWidth="10" defaultRowHeight="12.75" x14ac:dyDescent="0.2"/>
  <cols>
    <col min="1" max="1" width="21.5703125" bestFit="1" customWidth="1"/>
    <col min="2" max="2" width="17.28515625" bestFit="1" customWidth="1"/>
    <col min="3" max="3" width="12.5703125" bestFit="1" customWidth="1"/>
    <col min="4" max="4" width="16.7109375" bestFit="1" customWidth="1"/>
    <col min="5" max="5" width="32.28515625" bestFit="1" customWidth="1"/>
  </cols>
  <sheetData>
    <row r="1" spans="1:5" ht="38.25" x14ac:dyDescent="0.2">
      <c r="A1" t="s">
        <v>34</v>
      </c>
      <c r="B1" t="s">
        <v>35</v>
      </c>
      <c r="C1" t="s">
        <v>36</v>
      </c>
      <c r="D1" s="82" t="s">
        <v>279</v>
      </c>
      <c r="E1" t="s">
        <v>37</v>
      </c>
    </row>
    <row r="2" spans="1:5" x14ac:dyDescent="0.2">
      <c r="A2" t="s">
        <v>38</v>
      </c>
      <c r="C2">
        <v>30</v>
      </c>
      <c r="D2">
        <v>20</v>
      </c>
      <c r="E2">
        <v>95</v>
      </c>
    </row>
    <row r="3" spans="1:5" x14ac:dyDescent="0.2">
      <c r="A3" t="s">
        <v>39</v>
      </c>
      <c r="C3">
        <v>40</v>
      </c>
      <c r="D3">
        <v>27</v>
      </c>
      <c r="E3">
        <v>113</v>
      </c>
    </row>
    <row r="4" spans="1:5" x14ac:dyDescent="0.2">
      <c r="A4" t="s">
        <v>40</v>
      </c>
      <c r="C4">
        <v>30</v>
      </c>
      <c r="D4">
        <v>20</v>
      </c>
      <c r="E4">
        <v>175</v>
      </c>
    </row>
    <row r="5" spans="1:5" x14ac:dyDescent="0.2">
      <c r="A5" s="81" t="s">
        <v>278</v>
      </c>
      <c r="C5">
        <v>50</v>
      </c>
      <c r="D5">
        <v>33</v>
      </c>
      <c r="E5">
        <v>226</v>
      </c>
    </row>
    <row r="6" spans="1:5" x14ac:dyDescent="0.2">
      <c r="A6" t="s">
        <v>41</v>
      </c>
      <c r="C6">
        <v>23</v>
      </c>
      <c r="D6">
        <v>16</v>
      </c>
      <c r="E6">
        <v>110</v>
      </c>
    </row>
    <row r="7" spans="1:5" x14ac:dyDescent="0.2">
      <c r="A7" t="s">
        <v>42</v>
      </c>
      <c r="C7">
        <v>39</v>
      </c>
      <c r="D7">
        <v>26</v>
      </c>
      <c r="E7">
        <v>190</v>
      </c>
    </row>
    <row r="8" spans="1:5" x14ac:dyDescent="0.2">
      <c r="A8" t="s">
        <v>43</v>
      </c>
      <c r="C8">
        <v>32</v>
      </c>
      <c r="D8">
        <v>21</v>
      </c>
      <c r="E8">
        <v>82</v>
      </c>
    </row>
    <row r="9" spans="1:5" x14ac:dyDescent="0.2">
      <c r="A9" t="s">
        <v>44</v>
      </c>
      <c r="C9">
        <v>77</v>
      </c>
      <c r="D9">
        <v>52</v>
      </c>
      <c r="E9">
        <v>265</v>
      </c>
    </row>
    <row r="10" spans="1:5" x14ac:dyDescent="0.2">
      <c r="A10" t="s">
        <v>45</v>
      </c>
      <c r="C10">
        <v>53</v>
      </c>
      <c r="D10">
        <v>36</v>
      </c>
      <c r="E10">
        <v>117</v>
      </c>
    </row>
    <row r="11" spans="1:5" x14ac:dyDescent="0.2">
      <c r="A11" t="s">
        <v>46</v>
      </c>
      <c r="C11">
        <v>36</v>
      </c>
      <c r="D11">
        <v>24</v>
      </c>
      <c r="E11">
        <v>125</v>
      </c>
    </row>
    <row r="12" spans="1:5" x14ac:dyDescent="0.2">
      <c r="A12" t="s">
        <v>47</v>
      </c>
      <c r="C12">
        <v>24</v>
      </c>
      <c r="D12">
        <v>16</v>
      </c>
      <c r="E12">
        <v>90</v>
      </c>
    </row>
    <row r="13" spans="1:5" x14ac:dyDescent="0.2">
      <c r="A13" t="s">
        <v>48</v>
      </c>
      <c r="C13">
        <v>40</v>
      </c>
      <c r="D13">
        <v>27</v>
      </c>
      <c r="E13">
        <v>120</v>
      </c>
    </row>
    <row r="14" spans="1:5" x14ac:dyDescent="0.2">
      <c r="A14" t="s">
        <v>49</v>
      </c>
      <c r="B14" s="27" t="s">
        <v>50</v>
      </c>
      <c r="C14">
        <v>56</v>
      </c>
      <c r="D14">
        <v>37</v>
      </c>
      <c r="E14">
        <v>133</v>
      </c>
    </row>
    <row r="15" spans="1:5" x14ac:dyDescent="0.2">
      <c r="A15" t="s">
        <v>49</v>
      </c>
      <c r="B15" s="81" t="s">
        <v>280</v>
      </c>
      <c r="C15">
        <v>58</v>
      </c>
      <c r="D15">
        <v>39</v>
      </c>
      <c r="E15">
        <v>158</v>
      </c>
    </row>
    <row r="16" spans="1:5" x14ac:dyDescent="0.2">
      <c r="A16" t="s">
        <v>49</v>
      </c>
      <c r="B16" t="s">
        <v>51</v>
      </c>
      <c r="C16">
        <v>59</v>
      </c>
      <c r="D16">
        <v>40</v>
      </c>
      <c r="E16">
        <v>186</v>
      </c>
    </row>
    <row r="17" spans="1:5" x14ac:dyDescent="0.2">
      <c r="A17" t="s">
        <v>52</v>
      </c>
      <c r="C17">
        <v>36</v>
      </c>
      <c r="D17">
        <v>24</v>
      </c>
      <c r="E17">
        <v>70</v>
      </c>
    </row>
    <row r="18" spans="1:5" x14ac:dyDescent="0.2">
      <c r="A18" t="s">
        <v>53</v>
      </c>
      <c r="C18">
        <v>30</v>
      </c>
      <c r="D18">
        <v>20</v>
      </c>
      <c r="E18">
        <v>75</v>
      </c>
    </row>
    <row r="19" spans="1:5" x14ac:dyDescent="0.2">
      <c r="A19" t="s">
        <v>54</v>
      </c>
      <c r="C19">
        <v>58</v>
      </c>
      <c r="D19">
        <v>39</v>
      </c>
      <c r="E19">
        <v>179</v>
      </c>
    </row>
    <row r="20" spans="1:5" x14ac:dyDescent="0.2">
      <c r="A20" t="s">
        <v>55</v>
      </c>
      <c r="C20">
        <v>53</v>
      </c>
      <c r="D20">
        <v>36</v>
      </c>
      <c r="E20">
        <v>117</v>
      </c>
    </row>
    <row r="21" spans="1:5" x14ac:dyDescent="0.2">
      <c r="A21" t="s">
        <v>56</v>
      </c>
      <c r="C21">
        <v>41</v>
      </c>
      <c r="D21">
        <v>28</v>
      </c>
      <c r="E21">
        <v>135</v>
      </c>
    </row>
    <row r="22" spans="1:5" x14ac:dyDescent="0.2">
      <c r="A22" t="s">
        <v>57</v>
      </c>
      <c r="C22">
        <v>41</v>
      </c>
      <c r="D22">
        <v>28</v>
      </c>
      <c r="E22">
        <v>90</v>
      </c>
    </row>
    <row r="23" spans="1:5" x14ac:dyDescent="0.2">
      <c r="A23" t="s">
        <v>58</v>
      </c>
      <c r="C23">
        <v>24</v>
      </c>
      <c r="D23">
        <v>16</v>
      </c>
      <c r="E23">
        <v>65</v>
      </c>
    </row>
    <row r="24" spans="1:5" x14ac:dyDescent="0.2">
      <c r="A24" t="s">
        <v>59</v>
      </c>
      <c r="C24">
        <v>24</v>
      </c>
      <c r="D24">
        <v>16</v>
      </c>
      <c r="E24">
        <v>70</v>
      </c>
    </row>
    <row r="25" spans="1:5" x14ac:dyDescent="0.2">
      <c r="A25" t="s">
        <v>60</v>
      </c>
      <c r="C25">
        <v>33</v>
      </c>
      <c r="D25">
        <v>22</v>
      </c>
      <c r="E25">
        <v>105</v>
      </c>
    </row>
    <row r="26" spans="1:5" x14ac:dyDescent="0.2">
      <c r="A26" t="s">
        <v>61</v>
      </c>
      <c r="B26" s="27" t="s">
        <v>50</v>
      </c>
      <c r="C26">
        <v>54</v>
      </c>
      <c r="D26">
        <v>36</v>
      </c>
      <c r="E26">
        <v>110</v>
      </c>
    </row>
    <row r="27" spans="1:5" x14ac:dyDescent="0.2">
      <c r="A27" t="s">
        <v>61</v>
      </c>
      <c r="B27" t="s">
        <v>62</v>
      </c>
      <c r="C27">
        <v>53</v>
      </c>
      <c r="D27">
        <v>36</v>
      </c>
      <c r="E27">
        <v>160</v>
      </c>
    </row>
    <row r="28" spans="1:5" x14ac:dyDescent="0.2">
      <c r="A28" t="s">
        <v>61</v>
      </c>
      <c r="B28" t="s">
        <v>63</v>
      </c>
      <c r="C28">
        <v>47</v>
      </c>
      <c r="D28">
        <v>32</v>
      </c>
      <c r="E28">
        <v>145</v>
      </c>
    </row>
    <row r="29" spans="1:5" x14ac:dyDescent="0.2">
      <c r="A29" t="s">
        <v>61</v>
      </c>
      <c r="B29" t="s">
        <v>64</v>
      </c>
      <c r="C29">
        <v>53</v>
      </c>
      <c r="D29">
        <v>36</v>
      </c>
      <c r="E29">
        <v>120</v>
      </c>
    </row>
    <row r="30" spans="1:5" x14ac:dyDescent="0.2">
      <c r="A30" t="s">
        <v>65</v>
      </c>
      <c r="B30" t="s">
        <v>66</v>
      </c>
      <c r="C30">
        <v>36</v>
      </c>
      <c r="D30">
        <v>24</v>
      </c>
      <c r="E30">
        <v>85</v>
      </c>
    </row>
    <row r="31" spans="1:5" x14ac:dyDescent="0.2">
      <c r="A31" t="s">
        <v>67</v>
      </c>
      <c r="C31">
        <v>22</v>
      </c>
      <c r="D31">
        <v>15</v>
      </c>
      <c r="E31">
        <v>72</v>
      </c>
    </row>
    <row r="32" spans="1:5" x14ac:dyDescent="0.2">
      <c r="A32" t="s">
        <v>68</v>
      </c>
      <c r="C32">
        <v>36</v>
      </c>
      <c r="D32">
        <v>24</v>
      </c>
      <c r="E32">
        <v>100</v>
      </c>
    </row>
    <row r="33" spans="1:5" x14ac:dyDescent="0.2">
      <c r="A33" t="s">
        <v>69</v>
      </c>
      <c r="C33">
        <v>47</v>
      </c>
      <c r="D33">
        <v>32</v>
      </c>
      <c r="E33">
        <v>98</v>
      </c>
    </row>
    <row r="34" spans="1:5" x14ac:dyDescent="0.2">
      <c r="A34" t="s">
        <v>70</v>
      </c>
      <c r="C34">
        <v>40</v>
      </c>
      <c r="D34">
        <v>27</v>
      </c>
      <c r="E34">
        <v>130</v>
      </c>
    </row>
    <row r="35" spans="1:5" x14ac:dyDescent="0.2">
      <c r="A35" t="s">
        <v>71</v>
      </c>
      <c r="B35" s="27" t="s">
        <v>50</v>
      </c>
      <c r="C35">
        <v>33</v>
      </c>
      <c r="D35">
        <v>22</v>
      </c>
      <c r="E35">
        <v>80</v>
      </c>
    </row>
    <row r="36" spans="1:5" x14ac:dyDescent="0.2">
      <c r="A36" t="s">
        <v>71</v>
      </c>
      <c r="B36" t="s">
        <v>72</v>
      </c>
      <c r="C36">
        <v>32</v>
      </c>
      <c r="D36">
        <v>21</v>
      </c>
      <c r="E36">
        <v>85</v>
      </c>
    </row>
    <row r="37" spans="1:5" x14ac:dyDescent="0.2">
      <c r="A37" t="s">
        <v>71</v>
      </c>
      <c r="B37" t="s">
        <v>73</v>
      </c>
      <c r="C37">
        <v>62</v>
      </c>
      <c r="D37">
        <v>41</v>
      </c>
      <c r="E37">
        <v>170</v>
      </c>
    </row>
    <row r="38" spans="1:5" x14ac:dyDescent="0.2">
      <c r="A38" t="s">
        <v>71</v>
      </c>
      <c r="B38" t="s">
        <v>74</v>
      </c>
      <c r="C38">
        <v>39</v>
      </c>
      <c r="D38">
        <v>26</v>
      </c>
      <c r="E38">
        <v>115</v>
      </c>
    </row>
    <row r="39" spans="1:5" x14ac:dyDescent="0.2">
      <c r="A39" t="s">
        <v>71</v>
      </c>
      <c r="B39" t="s">
        <v>75</v>
      </c>
      <c r="C39">
        <v>42</v>
      </c>
      <c r="D39">
        <v>28</v>
      </c>
      <c r="E39">
        <v>140</v>
      </c>
    </row>
    <row r="40" spans="1:5" x14ac:dyDescent="0.2">
      <c r="A40" t="s">
        <v>76</v>
      </c>
      <c r="C40">
        <v>36</v>
      </c>
      <c r="D40">
        <v>24</v>
      </c>
      <c r="E40">
        <v>69</v>
      </c>
    </row>
    <row r="41" spans="1:5" x14ac:dyDescent="0.2">
      <c r="A41" t="s">
        <v>77</v>
      </c>
      <c r="C41">
        <v>54</v>
      </c>
      <c r="D41">
        <v>36</v>
      </c>
      <c r="E41">
        <v>145</v>
      </c>
    </row>
    <row r="42" spans="1:5" x14ac:dyDescent="0.2">
      <c r="A42" t="s">
        <v>78</v>
      </c>
      <c r="B42" s="27" t="s">
        <v>50</v>
      </c>
      <c r="C42">
        <v>60</v>
      </c>
      <c r="D42">
        <v>40</v>
      </c>
      <c r="E42">
        <v>150</v>
      </c>
    </row>
    <row r="43" spans="1:5" x14ac:dyDescent="0.2">
      <c r="A43" t="s">
        <v>79</v>
      </c>
      <c r="C43">
        <v>40</v>
      </c>
      <c r="D43">
        <v>27</v>
      </c>
      <c r="E43">
        <v>94</v>
      </c>
    </row>
    <row r="44" spans="1:5" x14ac:dyDescent="0.2">
      <c r="A44" t="s">
        <v>80</v>
      </c>
      <c r="C44">
        <v>30</v>
      </c>
      <c r="D44">
        <v>20</v>
      </c>
      <c r="E44">
        <v>100</v>
      </c>
    </row>
    <row r="45" spans="1:5" x14ac:dyDescent="0.2">
      <c r="A45" t="s">
        <v>81</v>
      </c>
      <c r="C45">
        <v>48</v>
      </c>
      <c r="D45">
        <v>32</v>
      </c>
      <c r="E45">
        <v>160</v>
      </c>
    </row>
    <row r="46" spans="1:5" x14ac:dyDescent="0.2">
      <c r="A46" t="s">
        <v>82</v>
      </c>
      <c r="C46">
        <v>39</v>
      </c>
      <c r="D46">
        <v>26</v>
      </c>
      <c r="E46">
        <v>55</v>
      </c>
    </row>
    <row r="47" spans="1:5" x14ac:dyDescent="0.2">
      <c r="A47" t="s">
        <v>83</v>
      </c>
      <c r="C47">
        <v>46</v>
      </c>
      <c r="D47">
        <v>31</v>
      </c>
      <c r="E47">
        <v>75</v>
      </c>
    </row>
    <row r="48" spans="1:5" x14ac:dyDescent="0.2">
      <c r="A48" t="s">
        <v>84</v>
      </c>
      <c r="C48">
        <v>30</v>
      </c>
      <c r="D48">
        <v>20</v>
      </c>
      <c r="E48">
        <v>58</v>
      </c>
    </row>
    <row r="49" spans="1:5" x14ac:dyDescent="0.2">
      <c r="A49" t="s">
        <v>85</v>
      </c>
      <c r="C49">
        <v>27</v>
      </c>
      <c r="D49">
        <v>18</v>
      </c>
      <c r="E49">
        <v>85</v>
      </c>
    </row>
    <row r="50" spans="1:5" x14ac:dyDescent="0.2">
      <c r="A50" t="s">
        <v>86</v>
      </c>
      <c r="C50">
        <v>32</v>
      </c>
      <c r="D50">
        <v>21</v>
      </c>
      <c r="E50">
        <v>57</v>
      </c>
    </row>
    <row r="51" spans="1:5" x14ac:dyDescent="0.2">
      <c r="A51" t="s">
        <v>87</v>
      </c>
      <c r="C51">
        <v>39</v>
      </c>
      <c r="D51">
        <v>26</v>
      </c>
      <c r="E51">
        <v>136</v>
      </c>
    </row>
    <row r="52" spans="1:5" x14ac:dyDescent="0.2">
      <c r="A52" t="s">
        <v>32</v>
      </c>
      <c r="B52" s="27" t="s">
        <v>50</v>
      </c>
      <c r="C52">
        <v>44</v>
      </c>
      <c r="D52">
        <v>26</v>
      </c>
      <c r="E52">
        <v>81</v>
      </c>
    </row>
    <row r="53" spans="1:5" x14ac:dyDescent="0.2">
      <c r="A53" t="s">
        <v>32</v>
      </c>
      <c r="B53" s="81" t="s">
        <v>281</v>
      </c>
      <c r="C53">
        <v>53</v>
      </c>
      <c r="D53">
        <v>36</v>
      </c>
      <c r="E53">
        <v>83</v>
      </c>
    </row>
    <row r="54" spans="1:5" x14ac:dyDescent="0.2">
      <c r="A54" t="s">
        <v>32</v>
      </c>
      <c r="B54" s="81" t="s">
        <v>282</v>
      </c>
      <c r="C54">
        <v>51</v>
      </c>
      <c r="D54">
        <v>34</v>
      </c>
      <c r="E54">
        <v>86</v>
      </c>
    </row>
    <row r="55" spans="1:5" x14ac:dyDescent="0.2">
      <c r="A55" t="s">
        <v>32</v>
      </c>
      <c r="B55" t="s">
        <v>88</v>
      </c>
      <c r="C55">
        <v>58</v>
      </c>
      <c r="D55">
        <v>39</v>
      </c>
      <c r="E55">
        <v>135</v>
      </c>
    </row>
    <row r="56" spans="1:5" x14ac:dyDescent="0.2">
      <c r="A56" t="s">
        <v>32</v>
      </c>
      <c r="B56" t="s">
        <v>89</v>
      </c>
      <c r="C56">
        <v>48</v>
      </c>
      <c r="D56">
        <v>32</v>
      </c>
      <c r="E56">
        <v>89</v>
      </c>
    </row>
    <row r="57" spans="1:5" x14ac:dyDescent="0.2">
      <c r="A57" t="s">
        <v>90</v>
      </c>
      <c r="C57">
        <v>60</v>
      </c>
      <c r="D57">
        <v>40</v>
      </c>
      <c r="E57">
        <v>135</v>
      </c>
    </row>
    <row r="58" spans="1:5" x14ac:dyDescent="0.2">
      <c r="A58" t="s">
        <v>91</v>
      </c>
      <c r="C58">
        <v>18</v>
      </c>
      <c r="D58">
        <v>12</v>
      </c>
      <c r="E58">
        <v>70</v>
      </c>
    </row>
    <row r="59" spans="1:5" x14ac:dyDescent="0.2">
      <c r="A59" t="s">
        <v>92</v>
      </c>
      <c r="C59">
        <v>30</v>
      </c>
      <c r="D59">
        <v>20</v>
      </c>
      <c r="E59">
        <v>80</v>
      </c>
    </row>
    <row r="60" spans="1:5" x14ac:dyDescent="0.2">
      <c r="A60" t="s">
        <v>93</v>
      </c>
      <c r="C60">
        <v>46</v>
      </c>
      <c r="D60">
        <v>31</v>
      </c>
      <c r="E60">
        <v>174</v>
      </c>
    </row>
    <row r="61" spans="1:5" x14ac:dyDescent="0.2">
      <c r="A61" t="s">
        <v>94</v>
      </c>
      <c r="C61">
        <v>51</v>
      </c>
      <c r="D61">
        <v>34</v>
      </c>
      <c r="E61">
        <v>121</v>
      </c>
    </row>
    <row r="62" spans="1:5" x14ac:dyDescent="0.2">
      <c r="A62" t="s">
        <v>95</v>
      </c>
      <c r="B62" s="27" t="s">
        <v>50</v>
      </c>
      <c r="C62">
        <v>42</v>
      </c>
      <c r="D62">
        <v>28</v>
      </c>
      <c r="E62">
        <v>132</v>
      </c>
    </row>
    <row r="63" spans="1:5" x14ac:dyDescent="0.2">
      <c r="A63" t="s">
        <v>95</v>
      </c>
      <c r="B63" t="s">
        <v>96</v>
      </c>
      <c r="C63">
        <v>57</v>
      </c>
      <c r="D63">
        <v>38</v>
      </c>
      <c r="E63">
        <v>125</v>
      </c>
    </row>
    <row r="64" spans="1:5" x14ac:dyDescent="0.2">
      <c r="A64" t="s">
        <v>97</v>
      </c>
      <c r="C64">
        <v>28</v>
      </c>
      <c r="D64">
        <v>19</v>
      </c>
      <c r="E64">
        <v>96</v>
      </c>
    </row>
    <row r="65" spans="1:5" x14ac:dyDescent="0.2">
      <c r="A65" t="s">
        <v>98</v>
      </c>
      <c r="C65">
        <v>38</v>
      </c>
      <c r="D65">
        <v>25</v>
      </c>
      <c r="E65">
        <v>110</v>
      </c>
    </row>
    <row r="66" spans="1:5" x14ac:dyDescent="0.2">
      <c r="A66" t="s">
        <v>99</v>
      </c>
      <c r="C66">
        <v>30</v>
      </c>
      <c r="D66">
        <v>20</v>
      </c>
      <c r="E66">
        <v>60</v>
      </c>
    </row>
    <row r="67" spans="1:5" x14ac:dyDescent="0.2">
      <c r="A67" s="81" t="s">
        <v>283</v>
      </c>
      <c r="C67">
        <v>41</v>
      </c>
      <c r="D67">
        <v>28</v>
      </c>
      <c r="E67">
        <v>81</v>
      </c>
    </row>
    <row r="68" spans="1:5" x14ac:dyDescent="0.2">
      <c r="A68" t="s">
        <v>100</v>
      </c>
      <c r="C68">
        <v>50</v>
      </c>
      <c r="D68">
        <v>33</v>
      </c>
      <c r="E68">
        <v>111</v>
      </c>
    </row>
    <row r="69" spans="1:5" x14ac:dyDescent="0.2">
      <c r="A69" t="s">
        <v>101</v>
      </c>
      <c r="C69">
        <v>35</v>
      </c>
      <c r="D69">
        <v>24</v>
      </c>
      <c r="E69">
        <v>115</v>
      </c>
    </row>
    <row r="70" spans="1:5" x14ac:dyDescent="0.2">
      <c r="A70" t="s">
        <v>102</v>
      </c>
      <c r="B70" s="27" t="s">
        <v>50</v>
      </c>
      <c r="C70">
        <v>30</v>
      </c>
      <c r="D70">
        <v>20</v>
      </c>
      <c r="E70">
        <v>120</v>
      </c>
    </row>
    <row r="71" spans="1:5" x14ac:dyDescent="0.2">
      <c r="A71" t="s">
        <v>102</v>
      </c>
      <c r="B71" t="s">
        <v>103</v>
      </c>
      <c r="C71">
        <v>30</v>
      </c>
      <c r="D71">
        <v>20</v>
      </c>
      <c r="E71">
        <v>135</v>
      </c>
    </row>
    <row r="72" spans="1:5" x14ac:dyDescent="0.2">
      <c r="A72" t="s">
        <v>102</v>
      </c>
      <c r="B72" s="81" t="s">
        <v>284</v>
      </c>
      <c r="C72">
        <v>33</v>
      </c>
      <c r="D72">
        <v>22</v>
      </c>
      <c r="E72">
        <v>120</v>
      </c>
    </row>
    <row r="73" spans="1:5" x14ac:dyDescent="0.2">
      <c r="A73" t="s">
        <v>102</v>
      </c>
      <c r="B73" t="s">
        <v>104</v>
      </c>
      <c r="C73">
        <v>35</v>
      </c>
      <c r="D73">
        <v>24</v>
      </c>
      <c r="E73">
        <v>150</v>
      </c>
    </row>
    <row r="74" spans="1:5" x14ac:dyDescent="0.2">
      <c r="A74" t="s">
        <v>102</v>
      </c>
      <c r="B74" t="s">
        <v>105</v>
      </c>
      <c r="C74">
        <v>35</v>
      </c>
      <c r="D74">
        <v>24</v>
      </c>
      <c r="E74">
        <v>130</v>
      </c>
    </row>
    <row r="75" spans="1:5" x14ac:dyDescent="0.2">
      <c r="A75" t="s">
        <v>106</v>
      </c>
      <c r="C75">
        <v>39</v>
      </c>
      <c r="D75">
        <v>26</v>
      </c>
      <c r="E75">
        <v>110</v>
      </c>
    </row>
    <row r="76" spans="1:5" x14ac:dyDescent="0.2">
      <c r="A76" t="s">
        <v>107</v>
      </c>
      <c r="C76">
        <v>28</v>
      </c>
      <c r="D76">
        <v>19</v>
      </c>
      <c r="E76">
        <v>84</v>
      </c>
    </row>
    <row r="77" spans="1:5" x14ac:dyDescent="0.2">
      <c r="A77" t="s">
        <v>108</v>
      </c>
      <c r="C77">
        <v>42</v>
      </c>
      <c r="D77">
        <v>28</v>
      </c>
      <c r="E77">
        <v>90</v>
      </c>
    </row>
    <row r="78" spans="1:5" x14ac:dyDescent="0.2">
      <c r="A78" t="s">
        <v>109</v>
      </c>
      <c r="C78">
        <v>53</v>
      </c>
      <c r="D78">
        <v>36</v>
      </c>
      <c r="E78">
        <v>105</v>
      </c>
    </row>
    <row r="79" spans="1:5" x14ac:dyDescent="0.2">
      <c r="A79" t="s">
        <v>110</v>
      </c>
      <c r="C79">
        <v>59</v>
      </c>
      <c r="D79">
        <v>40</v>
      </c>
      <c r="E79">
        <v>175</v>
      </c>
    </row>
    <row r="80" spans="1:5" x14ac:dyDescent="0.2">
      <c r="A80" t="s">
        <v>111</v>
      </c>
      <c r="B80" s="27" t="s">
        <v>50</v>
      </c>
      <c r="C80">
        <v>34</v>
      </c>
      <c r="D80">
        <v>23</v>
      </c>
      <c r="E80">
        <v>126</v>
      </c>
    </row>
    <row r="81" spans="1:5" x14ac:dyDescent="0.2">
      <c r="A81" t="s">
        <v>111</v>
      </c>
      <c r="B81" t="s">
        <v>112</v>
      </c>
      <c r="C81">
        <v>39</v>
      </c>
      <c r="D81">
        <v>26</v>
      </c>
      <c r="E81">
        <v>156</v>
      </c>
    </row>
    <row r="82" spans="1:5" x14ac:dyDescent="0.2">
      <c r="A82" t="s">
        <v>111</v>
      </c>
      <c r="B82" t="s">
        <v>113</v>
      </c>
      <c r="C82">
        <v>52</v>
      </c>
      <c r="D82">
        <v>35</v>
      </c>
      <c r="E82">
        <v>160</v>
      </c>
    </row>
    <row r="83" spans="1:5" x14ac:dyDescent="0.2">
      <c r="A83" t="s">
        <v>114</v>
      </c>
      <c r="C83">
        <v>54</v>
      </c>
      <c r="D83">
        <v>36</v>
      </c>
      <c r="E83">
        <v>135</v>
      </c>
    </row>
    <row r="84" spans="1:5" x14ac:dyDescent="0.2">
      <c r="A84" t="s">
        <v>115</v>
      </c>
      <c r="B84" s="27" t="s">
        <v>50</v>
      </c>
      <c r="C84">
        <v>51</v>
      </c>
      <c r="D84">
        <v>34</v>
      </c>
      <c r="E84">
        <v>156</v>
      </c>
    </row>
    <row r="85" spans="1:5" x14ac:dyDescent="0.2">
      <c r="A85" t="s">
        <v>115</v>
      </c>
      <c r="B85" t="s">
        <v>116</v>
      </c>
      <c r="C85">
        <v>53</v>
      </c>
      <c r="D85">
        <v>36</v>
      </c>
      <c r="E85">
        <v>153</v>
      </c>
    </row>
    <row r="86" spans="1:5" x14ac:dyDescent="0.2">
      <c r="A86" t="s">
        <v>117</v>
      </c>
      <c r="C86">
        <v>24</v>
      </c>
      <c r="D86">
        <v>16</v>
      </c>
      <c r="E86">
        <v>95</v>
      </c>
    </row>
    <row r="87" spans="1:5" x14ac:dyDescent="0.2">
      <c r="A87" t="s">
        <v>118</v>
      </c>
      <c r="C87">
        <v>36</v>
      </c>
      <c r="D87">
        <v>24</v>
      </c>
      <c r="E87">
        <v>85</v>
      </c>
    </row>
    <row r="88" spans="1:5" x14ac:dyDescent="0.2">
      <c r="A88" t="s">
        <v>119</v>
      </c>
      <c r="C88">
        <v>36</v>
      </c>
      <c r="D88">
        <v>24</v>
      </c>
      <c r="E88">
        <v>85</v>
      </c>
    </row>
    <row r="89" spans="1:5" x14ac:dyDescent="0.2">
      <c r="A89" t="s">
        <v>120</v>
      </c>
      <c r="B89" s="27" t="s">
        <v>50</v>
      </c>
      <c r="C89">
        <v>40</v>
      </c>
      <c r="D89">
        <v>27</v>
      </c>
      <c r="E89">
        <v>130</v>
      </c>
    </row>
    <row r="90" spans="1:5" x14ac:dyDescent="0.2">
      <c r="A90" t="s">
        <v>121</v>
      </c>
      <c r="B90" s="27" t="s">
        <v>50</v>
      </c>
      <c r="C90">
        <v>36</v>
      </c>
      <c r="D90">
        <v>24</v>
      </c>
      <c r="E90">
        <v>100</v>
      </c>
    </row>
    <row r="91" spans="1:5" x14ac:dyDescent="0.2">
      <c r="A91" t="s">
        <v>121</v>
      </c>
      <c r="B91" t="s">
        <v>122</v>
      </c>
      <c r="C91">
        <v>36</v>
      </c>
      <c r="D91">
        <v>24</v>
      </c>
      <c r="E91">
        <v>105</v>
      </c>
    </row>
    <row r="92" spans="1:5" x14ac:dyDescent="0.2">
      <c r="A92" t="s">
        <v>121</v>
      </c>
      <c r="B92" t="s">
        <v>123</v>
      </c>
      <c r="C92">
        <v>41</v>
      </c>
      <c r="D92">
        <v>28</v>
      </c>
      <c r="E92">
        <v>135</v>
      </c>
    </row>
    <row r="93" spans="1:5" x14ac:dyDescent="0.2">
      <c r="A93" t="s">
        <v>121</v>
      </c>
      <c r="B93" t="s">
        <v>124</v>
      </c>
      <c r="C93">
        <v>36</v>
      </c>
      <c r="D93">
        <v>24</v>
      </c>
      <c r="E93">
        <v>125</v>
      </c>
    </row>
    <row r="94" spans="1:5" x14ac:dyDescent="0.2">
      <c r="A94" t="s">
        <v>125</v>
      </c>
      <c r="C94">
        <v>30</v>
      </c>
      <c r="D94">
        <v>20</v>
      </c>
      <c r="E94">
        <v>55</v>
      </c>
    </row>
    <row r="95" spans="1:5" x14ac:dyDescent="0.2">
      <c r="A95" t="s">
        <v>126</v>
      </c>
      <c r="C95">
        <v>39</v>
      </c>
      <c r="D95">
        <v>26</v>
      </c>
      <c r="E95">
        <v>109</v>
      </c>
    </row>
    <row r="96" spans="1:5" x14ac:dyDescent="0.2">
      <c r="A96" t="s">
        <v>127</v>
      </c>
      <c r="C96">
        <v>56</v>
      </c>
      <c r="D96">
        <v>37</v>
      </c>
      <c r="E96">
        <v>170</v>
      </c>
    </row>
    <row r="97" spans="1:5" x14ac:dyDescent="0.2">
      <c r="A97" t="s">
        <v>128</v>
      </c>
      <c r="C97">
        <v>35</v>
      </c>
      <c r="D97">
        <v>24</v>
      </c>
      <c r="E97">
        <v>135</v>
      </c>
    </row>
    <row r="98" spans="1:5" x14ac:dyDescent="0.2">
      <c r="A98" t="s">
        <v>129</v>
      </c>
      <c r="C98">
        <v>18</v>
      </c>
      <c r="D98">
        <v>12</v>
      </c>
      <c r="E98">
        <v>70</v>
      </c>
    </row>
    <row r="99" spans="1:5" x14ac:dyDescent="0.2">
      <c r="A99" t="s">
        <v>130</v>
      </c>
      <c r="C99">
        <v>41</v>
      </c>
      <c r="D99">
        <v>28</v>
      </c>
      <c r="E99">
        <v>126</v>
      </c>
    </row>
    <row r="100" spans="1:5" x14ac:dyDescent="0.2">
      <c r="A100" t="s">
        <v>131</v>
      </c>
      <c r="C100">
        <v>57</v>
      </c>
      <c r="D100">
        <v>38</v>
      </c>
      <c r="E100">
        <v>113</v>
      </c>
    </row>
    <row r="101" spans="1:5" x14ac:dyDescent="0.2">
      <c r="A101" t="s">
        <v>132</v>
      </c>
      <c r="C101">
        <v>60</v>
      </c>
      <c r="D101">
        <v>40</v>
      </c>
      <c r="E101">
        <v>155</v>
      </c>
    </row>
    <row r="102" spans="1:5" x14ac:dyDescent="0.2">
      <c r="A102" t="s">
        <v>133</v>
      </c>
      <c r="C102">
        <v>30</v>
      </c>
      <c r="D102">
        <v>20</v>
      </c>
      <c r="E102">
        <v>186</v>
      </c>
    </row>
    <row r="103" spans="1:5" x14ac:dyDescent="0.2">
      <c r="A103" t="s">
        <v>134</v>
      </c>
      <c r="C103">
        <v>66</v>
      </c>
      <c r="D103">
        <v>44</v>
      </c>
      <c r="E103">
        <v>180</v>
      </c>
    </row>
    <row r="104" spans="1:5" x14ac:dyDescent="0.2">
      <c r="A104" t="s">
        <v>256</v>
      </c>
      <c r="C104">
        <v>26</v>
      </c>
      <c r="D104">
        <v>17</v>
      </c>
      <c r="E104">
        <v>65</v>
      </c>
    </row>
    <row r="105" spans="1:5" x14ac:dyDescent="0.2">
      <c r="A105" t="s">
        <v>135</v>
      </c>
      <c r="C105">
        <v>29</v>
      </c>
      <c r="D105">
        <v>20</v>
      </c>
      <c r="E105">
        <v>57</v>
      </c>
    </row>
    <row r="106" spans="1:5" x14ac:dyDescent="0.2">
      <c r="A106" t="s">
        <v>136</v>
      </c>
      <c r="C106">
        <v>50</v>
      </c>
      <c r="D106">
        <v>33</v>
      </c>
      <c r="E106">
        <v>85</v>
      </c>
    </row>
    <row r="107" spans="1:5" x14ac:dyDescent="0.2">
      <c r="A107" t="s">
        <v>137</v>
      </c>
      <c r="C107">
        <v>42</v>
      </c>
      <c r="D107">
        <v>28</v>
      </c>
      <c r="E107">
        <v>130</v>
      </c>
    </row>
    <row r="108" spans="1:5" x14ac:dyDescent="0.2">
      <c r="A108" t="s">
        <v>138</v>
      </c>
      <c r="C108">
        <v>33</v>
      </c>
      <c r="D108">
        <v>22</v>
      </c>
      <c r="E108">
        <v>67</v>
      </c>
    </row>
    <row r="109" spans="1:5" x14ac:dyDescent="0.2">
      <c r="A109" t="s">
        <v>139</v>
      </c>
      <c r="C109">
        <v>24</v>
      </c>
      <c r="D109">
        <v>16</v>
      </c>
      <c r="E109">
        <v>70</v>
      </c>
    </row>
    <row r="110" spans="1:5" x14ac:dyDescent="0.2">
      <c r="A110" t="s">
        <v>140</v>
      </c>
      <c r="C110">
        <v>18</v>
      </c>
      <c r="D110">
        <v>12</v>
      </c>
      <c r="E110">
        <v>80</v>
      </c>
    </row>
    <row r="111" spans="1:5" x14ac:dyDescent="0.2">
      <c r="A111" t="s">
        <v>141</v>
      </c>
      <c r="C111">
        <v>44</v>
      </c>
      <c r="D111">
        <v>29</v>
      </c>
      <c r="E111">
        <v>120</v>
      </c>
    </row>
    <row r="112" spans="1:5" x14ac:dyDescent="0.2">
      <c r="A112" t="s">
        <v>142</v>
      </c>
      <c r="C112">
        <v>45</v>
      </c>
      <c r="D112">
        <v>30</v>
      </c>
      <c r="E112">
        <v>100</v>
      </c>
    </row>
    <row r="113" spans="1:5" x14ac:dyDescent="0.2">
      <c r="A113" t="s">
        <v>143</v>
      </c>
      <c r="C113">
        <v>47</v>
      </c>
      <c r="D113">
        <v>32</v>
      </c>
      <c r="E113">
        <v>82</v>
      </c>
    </row>
    <row r="114" spans="1:5" x14ac:dyDescent="0.2">
      <c r="A114" t="s">
        <v>144</v>
      </c>
      <c r="C114">
        <v>27</v>
      </c>
      <c r="D114">
        <v>18</v>
      </c>
      <c r="E114">
        <v>100</v>
      </c>
    </row>
    <row r="115" spans="1:5" x14ac:dyDescent="0.2">
      <c r="A115" t="s">
        <v>145</v>
      </c>
      <c r="C115">
        <v>47</v>
      </c>
      <c r="D115">
        <v>32</v>
      </c>
      <c r="E115">
        <v>102</v>
      </c>
    </row>
    <row r="116" spans="1:5" x14ac:dyDescent="0.2">
      <c r="A116" t="s">
        <v>146</v>
      </c>
      <c r="C116">
        <v>38</v>
      </c>
      <c r="D116">
        <v>25</v>
      </c>
      <c r="E116">
        <v>83</v>
      </c>
    </row>
    <row r="117" spans="1:5" x14ac:dyDescent="0.2">
      <c r="A117" t="s">
        <v>147</v>
      </c>
      <c r="C117">
        <v>39</v>
      </c>
      <c r="D117">
        <v>26</v>
      </c>
      <c r="E117">
        <v>110</v>
      </c>
    </row>
    <row r="118" spans="1:5" x14ac:dyDescent="0.2">
      <c r="A118" t="s">
        <v>148</v>
      </c>
      <c r="C118">
        <v>36</v>
      </c>
      <c r="D118">
        <v>24</v>
      </c>
      <c r="E118">
        <v>100</v>
      </c>
    </row>
    <row r="119" spans="1:5" x14ac:dyDescent="0.2">
      <c r="A119" t="s">
        <v>149</v>
      </c>
      <c r="C119">
        <v>38</v>
      </c>
      <c r="D119">
        <v>25</v>
      </c>
      <c r="E119">
        <v>93</v>
      </c>
    </row>
    <row r="120" spans="1:5" x14ac:dyDescent="0.2">
      <c r="A120" t="s">
        <v>150</v>
      </c>
      <c r="C120">
        <v>40</v>
      </c>
      <c r="D120">
        <v>27</v>
      </c>
      <c r="E120">
        <v>125</v>
      </c>
    </row>
    <row r="121" spans="1:5" x14ac:dyDescent="0.2">
      <c r="A121" t="s">
        <v>151</v>
      </c>
      <c r="C121">
        <v>30</v>
      </c>
      <c r="D121">
        <v>20</v>
      </c>
      <c r="E121">
        <v>90</v>
      </c>
    </row>
    <row r="122" spans="1:5" x14ac:dyDescent="0.2">
      <c r="A122" t="s">
        <v>152</v>
      </c>
      <c r="C122">
        <v>42</v>
      </c>
      <c r="D122">
        <v>28</v>
      </c>
      <c r="E122">
        <v>105</v>
      </c>
    </row>
    <row r="123" spans="1:5" x14ac:dyDescent="0.2">
      <c r="A123" s="81" t="s">
        <v>285</v>
      </c>
      <c r="C123">
        <v>63</v>
      </c>
      <c r="D123">
        <v>42</v>
      </c>
      <c r="E123">
        <v>70</v>
      </c>
    </row>
    <row r="124" spans="1:5" x14ac:dyDescent="0.2">
      <c r="A124" t="s">
        <v>153</v>
      </c>
      <c r="C124">
        <v>48</v>
      </c>
      <c r="D124">
        <v>32</v>
      </c>
      <c r="E124">
        <v>89</v>
      </c>
    </row>
    <row r="125" spans="1:5" x14ac:dyDescent="0.2">
      <c r="A125" t="s">
        <v>154</v>
      </c>
      <c r="C125">
        <v>48</v>
      </c>
      <c r="D125">
        <v>32</v>
      </c>
      <c r="E125">
        <v>140</v>
      </c>
    </row>
    <row r="126" spans="1:5" x14ac:dyDescent="0.2">
      <c r="A126" t="s">
        <v>155</v>
      </c>
      <c r="C126">
        <v>24</v>
      </c>
      <c r="D126">
        <v>16</v>
      </c>
      <c r="E126">
        <v>95</v>
      </c>
    </row>
    <row r="127" spans="1:5" x14ac:dyDescent="0.2">
      <c r="A127" t="s">
        <v>156</v>
      </c>
      <c r="C127">
        <v>36</v>
      </c>
      <c r="D127">
        <v>24</v>
      </c>
      <c r="E127">
        <v>110</v>
      </c>
    </row>
    <row r="128" spans="1:5" x14ac:dyDescent="0.2">
      <c r="A128" s="81" t="s">
        <v>286</v>
      </c>
      <c r="C128">
        <v>56</v>
      </c>
      <c r="D128">
        <v>37</v>
      </c>
      <c r="E128">
        <v>74</v>
      </c>
    </row>
    <row r="129" spans="1:5" x14ac:dyDescent="0.2">
      <c r="A129" t="s">
        <v>255</v>
      </c>
      <c r="C129">
        <v>18</v>
      </c>
      <c r="D129">
        <v>12</v>
      </c>
      <c r="E129">
        <v>100</v>
      </c>
    </row>
    <row r="130" spans="1:5" x14ac:dyDescent="0.2">
      <c r="A130" t="s">
        <v>157</v>
      </c>
      <c r="C130">
        <v>41</v>
      </c>
      <c r="D130">
        <v>28</v>
      </c>
      <c r="E130">
        <v>52</v>
      </c>
    </row>
    <row r="131" spans="1:5" x14ac:dyDescent="0.2">
      <c r="A131" t="s">
        <v>158</v>
      </c>
      <c r="C131">
        <v>29</v>
      </c>
      <c r="D131">
        <v>20</v>
      </c>
      <c r="E131">
        <v>84</v>
      </c>
    </row>
    <row r="132" spans="1:5" x14ac:dyDescent="0.2">
      <c r="A132" t="s">
        <v>159</v>
      </c>
      <c r="C132">
        <v>29</v>
      </c>
      <c r="D132">
        <v>20</v>
      </c>
      <c r="E132">
        <v>95</v>
      </c>
    </row>
    <row r="133" spans="1:5" x14ac:dyDescent="0.2">
      <c r="A133" t="s">
        <v>160</v>
      </c>
      <c r="C133">
        <v>42</v>
      </c>
      <c r="D133">
        <v>28</v>
      </c>
      <c r="E133">
        <v>147</v>
      </c>
    </row>
    <row r="134" spans="1:5" x14ac:dyDescent="0.2">
      <c r="A134" t="s">
        <v>161</v>
      </c>
      <c r="C134">
        <v>46</v>
      </c>
      <c r="D134">
        <v>31</v>
      </c>
      <c r="E134">
        <v>45</v>
      </c>
    </row>
    <row r="135" spans="1:5" x14ac:dyDescent="0.2">
      <c r="A135" t="s">
        <v>162</v>
      </c>
      <c r="C135">
        <v>29</v>
      </c>
      <c r="D135">
        <v>20</v>
      </c>
      <c r="E135">
        <v>85</v>
      </c>
    </row>
    <row r="136" spans="1:5" x14ac:dyDescent="0.2">
      <c r="A136" t="s">
        <v>163</v>
      </c>
      <c r="C136">
        <v>32</v>
      </c>
      <c r="D136">
        <v>21</v>
      </c>
      <c r="E136">
        <v>72</v>
      </c>
    </row>
    <row r="137" spans="1:5" x14ac:dyDescent="0.2">
      <c r="A137" t="s">
        <v>164</v>
      </c>
      <c r="C137">
        <v>47</v>
      </c>
      <c r="D137">
        <v>32</v>
      </c>
      <c r="E137">
        <v>98</v>
      </c>
    </row>
    <row r="138" spans="1:5" x14ac:dyDescent="0.2">
      <c r="A138" t="s">
        <v>165</v>
      </c>
      <c r="C138">
        <v>30</v>
      </c>
      <c r="D138">
        <v>20</v>
      </c>
      <c r="E138">
        <v>100</v>
      </c>
    </row>
    <row r="139" spans="1:5" x14ac:dyDescent="0.2">
      <c r="A139" t="s">
        <v>166</v>
      </c>
      <c r="C139">
        <v>60</v>
      </c>
      <c r="D139">
        <v>40</v>
      </c>
      <c r="E139">
        <v>115</v>
      </c>
    </row>
    <row r="140" spans="1:5" x14ac:dyDescent="0.2">
      <c r="A140" t="s">
        <v>167</v>
      </c>
      <c r="C140">
        <v>36</v>
      </c>
      <c r="D140">
        <v>24</v>
      </c>
      <c r="E140">
        <v>70</v>
      </c>
    </row>
    <row r="141" spans="1:5" x14ac:dyDescent="0.2">
      <c r="A141" t="s">
        <v>168</v>
      </c>
      <c r="C141">
        <v>60</v>
      </c>
      <c r="D141">
        <v>40</v>
      </c>
      <c r="E141">
        <v>220</v>
      </c>
    </row>
    <row r="142" spans="1:5" x14ac:dyDescent="0.2">
      <c r="A142" t="s">
        <v>249</v>
      </c>
      <c r="B142" t="s">
        <v>262</v>
      </c>
      <c r="C142">
        <v>42</v>
      </c>
      <c r="D142">
        <v>28</v>
      </c>
      <c r="E142">
        <v>119</v>
      </c>
    </row>
    <row r="143" spans="1:5" x14ac:dyDescent="0.2">
      <c r="A143" t="s">
        <v>169</v>
      </c>
      <c r="C143">
        <v>64</v>
      </c>
      <c r="D143">
        <v>43</v>
      </c>
      <c r="E143">
        <v>182</v>
      </c>
    </row>
    <row r="144" spans="1:5" x14ac:dyDescent="0.2">
      <c r="A144" t="s">
        <v>170</v>
      </c>
      <c r="B144" s="27" t="s">
        <v>50</v>
      </c>
      <c r="C144">
        <v>29</v>
      </c>
      <c r="D144">
        <v>20</v>
      </c>
      <c r="E144">
        <v>92</v>
      </c>
    </row>
    <row r="145" spans="1:5" x14ac:dyDescent="0.2">
      <c r="A145" t="s">
        <v>171</v>
      </c>
      <c r="C145">
        <v>48</v>
      </c>
      <c r="D145">
        <v>32</v>
      </c>
      <c r="E145">
        <v>120</v>
      </c>
    </row>
    <row r="146" spans="1:5" x14ac:dyDescent="0.2">
      <c r="A146" t="s">
        <v>172</v>
      </c>
      <c r="B146" s="27" t="s">
        <v>50</v>
      </c>
      <c r="C146">
        <v>24</v>
      </c>
      <c r="D146">
        <v>16</v>
      </c>
      <c r="E146">
        <v>70</v>
      </c>
    </row>
    <row r="147" spans="1:5" x14ac:dyDescent="0.2">
      <c r="A147" t="s">
        <v>172</v>
      </c>
      <c r="B147" t="s">
        <v>173</v>
      </c>
      <c r="C147">
        <v>24</v>
      </c>
      <c r="D147">
        <v>16</v>
      </c>
      <c r="E147">
        <v>150</v>
      </c>
    </row>
    <row r="148" spans="1:5" x14ac:dyDescent="0.2">
      <c r="A148" s="81" t="s">
        <v>287</v>
      </c>
      <c r="C148">
        <v>51</v>
      </c>
      <c r="D148">
        <v>34</v>
      </c>
      <c r="E148">
        <v>166</v>
      </c>
    </row>
    <row r="149" spans="1:5" x14ac:dyDescent="0.2">
      <c r="A149" t="s">
        <v>174</v>
      </c>
      <c r="C149">
        <v>34</v>
      </c>
      <c r="D149">
        <v>23</v>
      </c>
      <c r="E149">
        <v>101</v>
      </c>
    </row>
    <row r="150" spans="1:5" x14ac:dyDescent="0.2">
      <c r="A150" t="s">
        <v>175</v>
      </c>
      <c r="C150">
        <v>36</v>
      </c>
      <c r="D150">
        <v>24</v>
      </c>
      <c r="E150">
        <v>90</v>
      </c>
    </row>
    <row r="151" spans="1:5" x14ac:dyDescent="0.2">
      <c r="A151" t="s">
        <v>176</v>
      </c>
      <c r="C151">
        <v>36</v>
      </c>
      <c r="D151">
        <v>24</v>
      </c>
      <c r="E151">
        <v>61</v>
      </c>
    </row>
    <row r="152" spans="1:5" x14ac:dyDescent="0.2">
      <c r="A152" t="s">
        <v>177</v>
      </c>
      <c r="C152">
        <v>38</v>
      </c>
      <c r="D152">
        <v>25</v>
      </c>
      <c r="E152">
        <v>140</v>
      </c>
    </row>
    <row r="153" spans="1:5" x14ac:dyDescent="0.2">
      <c r="A153" t="s">
        <v>178</v>
      </c>
      <c r="C153">
        <v>30</v>
      </c>
      <c r="D153">
        <v>20</v>
      </c>
      <c r="E153">
        <v>107</v>
      </c>
    </row>
    <row r="154" spans="1:5" x14ac:dyDescent="0.2">
      <c r="A154" t="s">
        <v>179</v>
      </c>
      <c r="B154" s="27" t="s">
        <v>50</v>
      </c>
      <c r="C154">
        <v>27</v>
      </c>
      <c r="D154">
        <v>18</v>
      </c>
      <c r="E154">
        <v>50</v>
      </c>
    </row>
    <row r="155" spans="1:5" x14ac:dyDescent="0.2">
      <c r="A155" t="s">
        <v>179</v>
      </c>
      <c r="B155" s="81" t="s">
        <v>288</v>
      </c>
      <c r="C155">
        <v>33</v>
      </c>
      <c r="D155">
        <v>22</v>
      </c>
      <c r="E155">
        <v>92</v>
      </c>
    </row>
    <row r="156" spans="1:5" x14ac:dyDescent="0.2">
      <c r="A156" t="s">
        <v>179</v>
      </c>
      <c r="B156" s="81" t="s">
        <v>289</v>
      </c>
      <c r="C156">
        <v>29</v>
      </c>
      <c r="D156">
        <v>20</v>
      </c>
      <c r="E156">
        <v>77</v>
      </c>
    </row>
    <row r="157" spans="1:5" x14ac:dyDescent="0.2">
      <c r="A157" t="s">
        <v>179</v>
      </c>
      <c r="B157" t="s">
        <v>180</v>
      </c>
      <c r="C157">
        <v>30</v>
      </c>
      <c r="D157">
        <v>20</v>
      </c>
      <c r="E157">
        <v>105</v>
      </c>
    </row>
    <row r="158" spans="1:5" x14ac:dyDescent="0.2">
      <c r="A158" t="s">
        <v>179</v>
      </c>
      <c r="B158" t="s">
        <v>181</v>
      </c>
      <c r="C158">
        <v>28</v>
      </c>
      <c r="D158">
        <v>19</v>
      </c>
      <c r="E158">
        <v>88</v>
      </c>
    </row>
    <row r="159" spans="1:5" x14ac:dyDescent="0.2">
      <c r="A159" t="s">
        <v>182</v>
      </c>
      <c r="C159">
        <v>33</v>
      </c>
      <c r="D159">
        <v>22</v>
      </c>
      <c r="E159">
        <v>95</v>
      </c>
    </row>
    <row r="160" spans="1:5" x14ac:dyDescent="0.2">
      <c r="A160" t="s">
        <v>182</v>
      </c>
      <c r="B160" t="s">
        <v>183</v>
      </c>
      <c r="C160">
        <v>36</v>
      </c>
      <c r="D160">
        <v>24</v>
      </c>
      <c r="E160">
        <v>95</v>
      </c>
    </row>
    <row r="161" spans="1:5" x14ac:dyDescent="0.2">
      <c r="A161" t="s">
        <v>184</v>
      </c>
      <c r="C161">
        <v>36</v>
      </c>
      <c r="D161">
        <v>24</v>
      </c>
      <c r="E161">
        <v>135</v>
      </c>
    </row>
    <row r="162" spans="1:5" x14ac:dyDescent="0.2">
      <c r="A162" t="s">
        <v>185</v>
      </c>
      <c r="B162" s="27" t="s">
        <v>50</v>
      </c>
      <c r="C162">
        <v>27</v>
      </c>
      <c r="D162">
        <v>18</v>
      </c>
      <c r="E162">
        <v>80</v>
      </c>
    </row>
    <row r="163" spans="1:5" x14ac:dyDescent="0.2">
      <c r="A163" t="s">
        <v>185</v>
      </c>
      <c r="B163" t="s">
        <v>186</v>
      </c>
      <c r="C163">
        <v>26</v>
      </c>
      <c r="D163">
        <v>17</v>
      </c>
      <c r="E163">
        <v>100</v>
      </c>
    </row>
    <row r="164" spans="1:5" x14ac:dyDescent="0.2">
      <c r="A164" t="s">
        <v>187</v>
      </c>
      <c r="B164" s="27" t="s">
        <v>50</v>
      </c>
      <c r="C164">
        <v>36</v>
      </c>
      <c r="D164">
        <v>24</v>
      </c>
      <c r="E164">
        <v>80</v>
      </c>
    </row>
    <row r="165" spans="1:5" x14ac:dyDescent="0.2">
      <c r="A165" t="s">
        <v>187</v>
      </c>
      <c r="B165" t="s">
        <v>188</v>
      </c>
      <c r="C165">
        <v>48</v>
      </c>
      <c r="D165">
        <v>32</v>
      </c>
      <c r="E165">
        <v>135</v>
      </c>
    </row>
    <row r="166" spans="1:5" x14ac:dyDescent="0.2">
      <c r="A166" t="s">
        <v>187</v>
      </c>
      <c r="B166" t="s">
        <v>189</v>
      </c>
      <c r="C166">
        <v>36</v>
      </c>
      <c r="D166">
        <v>24</v>
      </c>
      <c r="E166">
        <v>110</v>
      </c>
    </row>
    <row r="167" spans="1:5" x14ac:dyDescent="0.2">
      <c r="A167" t="s">
        <v>190</v>
      </c>
      <c r="C167">
        <v>36</v>
      </c>
      <c r="D167">
        <v>24</v>
      </c>
      <c r="E167">
        <v>95</v>
      </c>
    </row>
    <row r="168" spans="1:5" x14ac:dyDescent="0.2">
      <c r="A168" t="s">
        <v>191</v>
      </c>
      <c r="C168">
        <v>29</v>
      </c>
      <c r="D168">
        <v>20</v>
      </c>
      <c r="E168">
        <v>57</v>
      </c>
    </row>
    <row r="169" spans="1:5" x14ac:dyDescent="0.2">
      <c r="A169" t="s">
        <v>261</v>
      </c>
      <c r="C169">
        <v>41</v>
      </c>
      <c r="D169">
        <v>28</v>
      </c>
      <c r="E169">
        <v>77</v>
      </c>
    </row>
    <row r="170" spans="1:5" x14ac:dyDescent="0.2">
      <c r="A170" t="s">
        <v>192</v>
      </c>
      <c r="C170">
        <v>42</v>
      </c>
      <c r="D170">
        <v>28</v>
      </c>
      <c r="E170">
        <v>75</v>
      </c>
    </row>
    <row r="171" spans="1:5" x14ac:dyDescent="0.2">
      <c r="A171" t="s">
        <v>193</v>
      </c>
      <c r="B171" s="27" t="s">
        <v>50</v>
      </c>
      <c r="C171">
        <v>47</v>
      </c>
      <c r="D171">
        <v>32</v>
      </c>
      <c r="E171">
        <v>80</v>
      </c>
    </row>
    <row r="172" spans="1:5" x14ac:dyDescent="0.2">
      <c r="A172" t="s">
        <v>193</v>
      </c>
      <c r="B172" t="s">
        <v>194</v>
      </c>
      <c r="C172">
        <v>48</v>
      </c>
      <c r="D172">
        <v>32</v>
      </c>
      <c r="E172">
        <v>80</v>
      </c>
    </row>
    <row r="173" spans="1:5" x14ac:dyDescent="0.2">
      <c r="A173" t="s">
        <v>193</v>
      </c>
      <c r="B173" t="s">
        <v>195</v>
      </c>
      <c r="C173">
        <v>48</v>
      </c>
      <c r="D173">
        <v>32</v>
      </c>
      <c r="E173">
        <v>95</v>
      </c>
    </row>
    <row r="174" spans="1:5" x14ac:dyDescent="0.2">
      <c r="A174" t="s">
        <v>196</v>
      </c>
      <c r="C174">
        <v>72</v>
      </c>
      <c r="D174">
        <v>48</v>
      </c>
      <c r="E174">
        <v>165</v>
      </c>
    </row>
    <row r="175" spans="1:5" x14ac:dyDescent="0.2">
      <c r="A175" t="s">
        <v>197</v>
      </c>
      <c r="B175" s="27" t="s">
        <v>50</v>
      </c>
      <c r="C175">
        <v>48</v>
      </c>
      <c r="D175">
        <v>32</v>
      </c>
      <c r="E175">
        <v>139</v>
      </c>
    </row>
    <row r="176" spans="1:5" x14ac:dyDescent="0.2">
      <c r="A176" t="s">
        <v>197</v>
      </c>
      <c r="B176" t="s">
        <v>198</v>
      </c>
      <c r="C176">
        <v>62</v>
      </c>
      <c r="D176">
        <v>41</v>
      </c>
      <c r="E176">
        <v>174</v>
      </c>
    </row>
    <row r="177" spans="1:5" x14ac:dyDescent="0.2">
      <c r="A177" t="s">
        <v>199</v>
      </c>
      <c r="C177">
        <v>42</v>
      </c>
      <c r="D177">
        <v>28</v>
      </c>
      <c r="E177">
        <v>130</v>
      </c>
    </row>
    <row r="178" spans="1:5" x14ac:dyDescent="0.2">
      <c r="A178" t="s">
        <v>200</v>
      </c>
      <c r="C178">
        <v>30</v>
      </c>
      <c r="D178">
        <v>20</v>
      </c>
      <c r="E178">
        <v>90</v>
      </c>
    </row>
    <row r="179" spans="1:5" x14ac:dyDescent="0.2">
      <c r="A179" t="s">
        <v>201</v>
      </c>
      <c r="C179">
        <v>39</v>
      </c>
      <c r="D179">
        <v>26</v>
      </c>
      <c r="E179">
        <v>82</v>
      </c>
    </row>
    <row r="180" spans="1:5" x14ac:dyDescent="0.2">
      <c r="A180" t="s">
        <v>202</v>
      </c>
      <c r="C180">
        <v>45</v>
      </c>
      <c r="D180">
        <v>30</v>
      </c>
      <c r="E180">
        <v>103</v>
      </c>
    </row>
    <row r="181" spans="1:5" x14ac:dyDescent="0.2">
      <c r="A181" t="s">
        <v>203</v>
      </c>
      <c r="C181">
        <v>53</v>
      </c>
      <c r="D181">
        <v>36</v>
      </c>
      <c r="E181">
        <v>188</v>
      </c>
    </row>
    <row r="182" spans="1:5" x14ac:dyDescent="0.2">
      <c r="A182" t="s">
        <v>204</v>
      </c>
      <c r="C182">
        <v>24</v>
      </c>
      <c r="D182">
        <v>16</v>
      </c>
      <c r="E182">
        <v>130</v>
      </c>
    </row>
    <row r="183" spans="1:5" x14ac:dyDescent="0.2">
      <c r="A183" t="s">
        <v>205</v>
      </c>
      <c r="C183">
        <v>30</v>
      </c>
      <c r="D183">
        <v>20</v>
      </c>
      <c r="E183">
        <v>95</v>
      </c>
    </row>
    <row r="184" spans="1:5" x14ac:dyDescent="0.2">
      <c r="A184" t="s">
        <v>206</v>
      </c>
      <c r="B184" s="27" t="s">
        <v>50</v>
      </c>
      <c r="C184">
        <v>29</v>
      </c>
      <c r="D184">
        <v>20</v>
      </c>
      <c r="E184">
        <v>88</v>
      </c>
    </row>
    <row r="185" spans="1:5" x14ac:dyDescent="0.2">
      <c r="A185" t="s">
        <v>206</v>
      </c>
      <c r="B185" t="s">
        <v>207</v>
      </c>
      <c r="C185">
        <v>32</v>
      </c>
      <c r="D185">
        <v>21</v>
      </c>
      <c r="E185">
        <v>118</v>
      </c>
    </row>
    <row r="186" spans="1:5" x14ac:dyDescent="0.2">
      <c r="A186" t="s">
        <v>206</v>
      </c>
      <c r="B186" t="s">
        <v>208</v>
      </c>
      <c r="C186">
        <v>41</v>
      </c>
      <c r="D186">
        <v>28</v>
      </c>
      <c r="E186">
        <v>113</v>
      </c>
    </row>
    <row r="187" spans="1:5" x14ac:dyDescent="0.2">
      <c r="A187" t="s">
        <v>206</v>
      </c>
      <c r="B187" t="s">
        <v>209</v>
      </c>
      <c r="C187">
        <v>32</v>
      </c>
      <c r="D187">
        <v>21</v>
      </c>
      <c r="E187">
        <v>98</v>
      </c>
    </row>
    <row r="188" spans="1:5" x14ac:dyDescent="0.2">
      <c r="A188" t="s">
        <v>206</v>
      </c>
      <c r="B188" t="s">
        <v>210</v>
      </c>
      <c r="C188">
        <v>32</v>
      </c>
      <c r="D188">
        <v>21</v>
      </c>
      <c r="E188">
        <v>110</v>
      </c>
    </row>
    <row r="189" spans="1:5" x14ac:dyDescent="0.2">
      <c r="A189" t="s">
        <v>211</v>
      </c>
      <c r="C189">
        <v>40</v>
      </c>
      <c r="D189">
        <v>27</v>
      </c>
      <c r="E189">
        <v>118</v>
      </c>
    </row>
    <row r="190" spans="1:5" x14ac:dyDescent="0.2">
      <c r="A190" t="s">
        <v>212</v>
      </c>
      <c r="C190">
        <v>45</v>
      </c>
      <c r="D190">
        <v>30</v>
      </c>
      <c r="E190">
        <v>99</v>
      </c>
    </row>
    <row r="191" spans="1:5" x14ac:dyDescent="0.2">
      <c r="A191" t="s">
        <v>213</v>
      </c>
      <c r="C191">
        <v>54</v>
      </c>
      <c r="D191">
        <v>36</v>
      </c>
      <c r="E191">
        <v>129</v>
      </c>
    </row>
    <row r="192" spans="1:5" x14ac:dyDescent="0.2">
      <c r="A192" t="s">
        <v>214</v>
      </c>
      <c r="C192">
        <v>52</v>
      </c>
      <c r="D192">
        <v>35</v>
      </c>
      <c r="E192">
        <v>121</v>
      </c>
    </row>
    <row r="193" spans="1:5" x14ac:dyDescent="0.2">
      <c r="A193" t="s">
        <v>215</v>
      </c>
      <c r="C193">
        <v>32</v>
      </c>
      <c r="D193">
        <v>21</v>
      </c>
      <c r="E193">
        <v>120</v>
      </c>
    </row>
    <row r="194" spans="1:5" x14ac:dyDescent="0.2">
      <c r="A194" t="s">
        <v>216</v>
      </c>
      <c r="B194" s="27" t="s">
        <v>50</v>
      </c>
      <c r="C194">
        <v>36</v>
      </c>
      <c r="D194">
        <v>24</v>
      </c>
      <c r="E194">
        <v>72</v>
      </c>
    </row>
    <row r="195" spans="1:5" x14ac:dyDescent="0.2">
      <c r="A195" t="s">
        <v>216</v>
      </c>
      <c r="B195" t="s">
        <v>217</v>
      </c>
      <c r="C195">
        <v>38</v>
      </c>
      <c r="D195">
        <v>25</v>
      </c>
      <c r="E195">
        <v>94</v>
      </c>
    </row>
    <row r="196" spans="1:5" x14ac:dyDescent="0.2">
      <c r="A196" t="s">
        <v>218</v>
      </c>
      <c r="C196">
        <v>30</v>
      </c>
      <c r="D196">
        <v>20</v>
      </c>
      <c r="E196">
        <v>75</v>
      </c>
    </row>
    <row r="197" spans="1:5" x14ac:dyDescent="0.2">
      <c r="A197" t="s">
        <v>219</v>
      </c>
      <c r="C197">
        <v>38</v>
      </c>
      <c r="D197">
        <v>25</v>
      </c>
      <c r="E197">
        <v>140</v>
      </c>
    </row>
    <row r="198" spans="1:5" x14ac:dyDescent="0.2">
      <c r="A198" t="s">
        <v>220</v>
      </c>
      <c r="C198">
        <v>26</v>
      </c>
      <c r="D198">
        <v>17</v>
      </c>
      <c r="E198">
        <v>67</v>
      </c>
    </row>
    <row r="199" spans="1:5" x14ac:dyDescent="0.2">
      <c r="A199" t="s">
        <v>221</v>
      </c>
      <c r="C199">
        <v>39</v>
      </c>
      <c r="D199">
        <v>26</v>
      </c>
      <c r="E199">
        <v>110</v>
      </c>
    </row>
    <row r="200" spans="1:5" x14ac:dyDescent="0.2">
      <c r="A200" t="s">
        <v>222</v>
      </c>
      <c r="C200">
        <v>40</v>
      </c>
      <c r="D200">
        <v>27</v>
      </c>
      <c r="E200">
        <v>141</v>
      </c>
    </row>
    <row r="201" spans="1:5" x14ac:dyDescent="0.2">
      <c r="A201" t="s">
        <v>223</v>
      </c>
      <c r="C201">
        <v>32</v>
      </c>
      <c r="D201">
        <v>21</v>
      </c>
      <c r="E201">
        <v>120</v>
      </c>
    </row>
    <row r="202" spans="1:5" x14ac:dyDescent="0.2">
      <c r="A202" t="s">
        <v>224</v>
      </c>
      <c r="C202">
        <v>33</v>
      </c>
      <c r="D202">
        <v>22</v>
      </c>
      <c r="E202">
        <v>80</v>
      </c>
    </row>
    <row r="203" spans="1:5" x14ac:dyDescent="0.2">
      <c r="A203" t="s">
        <v>225</v>
      </c>
      <c r="C203">
        <v>32</v>
      </c>
      <c r="D203">
        <v>21</v>
      </c>
      <c r="E203">
        <v>36</v>
      </c>
    </row>
    <row r="204" spans="1:5" x14ac:dyDescent="0.2">
      <c r="A204" t="s">
        <v>226</v>
      </c>
      <c r="C204">
        <v>54</v>
      </c>
      <c r="D204">
        <v>36</v>
      </c>
      <c r="E204">
        <v>164</v>
      </c>
    </row>
    <row r="205" spans="1:5" x14ac:dyDescent="0.2">
      <c r="A205" t="s">
        <v>227</v>
      </c>
      <c r="C205">
        <v>47</v>
      </c>
      <c r="D205">
        <v>32</v>
      </c>
      <c r="E205">
        <v>151</v>
      </c>
    </row>
    <row r="206" spans="1:5" x14ac:dyDescent="0.2">
      <c r="A206" t="s">
        <v>228</v>
      </c>
      <c r="C206">
        <v>24</v>
      </c>
      <c r="D206">
        <v>16</v>
      </c>
      <c r="E206">
        <v>97</v>
      </c>
    </row>
    <row r="207" spans="1:5" x14ac:dyDescent="0.2">
      <c r="A207" t="s">
        <v>229</v>
      </c>
      <c r="B207" s="27" t="s">
        <v>50</v>
      </c>
      <c r="C207">
        <v>40</v>
      </c>
      <c r="D207">
        <v>27</v>
      </c>
      <c r="E207">
        <v>78</v>
      </c>
    </row>
    <row r="208" spans="1:5" x14ac:dyDescent="0.2">
      <c r="A208" t="s">
        <v>229</v>
      </c>
      <c r="B208" t="s">
        <v>230</v>
      </c>
      <c r="C208">
        <v>42</v>
      </c>
      <c r="D208">
        <v>28</v>
      </c>
      <c r="E208">
        <v>80</v>
      </c>
    </row>
    <row r="209" spans="1:5" x14ac:dyDescent="0.2">
      <c r="A209" t="s">
        <v>229</v>
      </c>
      <c r="B209" t="s">
        <v>231</v>
      </c>
      <c r="C209">
        <v>35</v>
      </c>
      <c r="D209">
        <v>24</v>
      </c>
      <c r="E209">
        <v>92</v>
      </c>
    </row>
    <row r="210" spans="1:5" x14ac:dyDescent="0.2">
      <c r="A210" t="s">
        <v>232</v>
      </c>
      <c r="C210">
        <v>33</v>
      </c>
      <c r="D210">
        <v>22</v>
      </c>
      <c r="E210">
        <v>80</v>
      </c>
    </row>
    <row r="211" spans="1:5" x14ac:dyDescent="0.2">
      <c r="A211" t="s">
        <v>233</v>
      </c>
      <c r="C211">
        <v>33</v>
      </c>
      <c r="D211">
        <v>22</v>
      </c>
      <c r="E211">
        <v>108</v>
      </c>
    </row>
    <row r="212" spans="1:5" x14ac:dyDescent="0.2">
      <c r="A212" t="s">
        <v>234</v>
      </c>
      <c r="C212">
        <v>33</v>
      </c>
      <c r="D212">
        <v>22</v>
      </c>
      <c r="E212">
        <v>130</v>
      </c>
    </row>
    <row r="213" spans="1:5" x14ac:dyDescent="0.2">
      <c r="A213" t="s">
        <v>235</v>
      </c>
      <c r="C213">
        <v>36</v>
      </c>
      <c r="D213">
        <v>24</v>
      </c>
      <c r="E213">
        <v>85</v>
      </c>
    </row>
    <row r="214" spans="1:5" x14ac:dyDescent="0.2">
      <c r="A214" t="s">
        <v>236</v>
      </c>
      <c r="C214">
        <v>30</v>
      </c>
      <c r="D214">
        <v>20</v>
      </c>
      <c r="E214">
        <v>75</v>
      </c>
    </row>
    <row r="215" spans="1:5" x14ac:dyDescent="0.2">
      <c r="A215" t="s">
        <v>237</v>
      </c>
      <c r="C215">
        <v>36</v>
      </c>
      <c r="D215">
        <v>24</v>
      </c>
      <c r="E215">
        <v>70</v>
      </c>
    </row>
    <row r="216" spans="1:5" x14ac:dyDescent="0.2">
      <c r="A216" t="s">
        <v>238</v>
      </c>
      <c r="C216">
        <v>30</v>
      </c>
      <c r="D216">
        <v>20</v>
      </c>
      <c r="E216">
        <v>60</v>
      </c>
    </row>
    <row r="217" spans="1:5" x14ac:dyDescent="0.2">
      <c r="A217" t="s">
        <v>239</v>
      </c>
      <c r="C217">
        <v>52</v>
      </c>
      <c r="D217">
        <v>35</v>
      </c>
      <c r="E217">
        <v>160</v>
      </c>
    </row>
    <row r="218" spans="1:5" x14ac:dyDescent="0.2">
      <c r="A218" t="s">
        <v>240</v>
      </c>
      <c r="C218">
        <v>48</v>
      </c>
      <c r="D218">
        <v>32</v>
      </c>
      <c r="E218">
        <v>207</v>
      </c>
    </row>
    <row r="219" spans="1:5" x14ac:dyDescent="0.2">
      <c r="A219" t="s">
        <v>241</v>
      </c>
      <c r="C219">
        <v>42</v>
      </c>
      <c r="D219">
        <v>28</v>
      </c>
      <c r="E219">
        <v>145</v>
      </c>
    </row>
    <row r="220" spans="1:5" x14ac:dyDescent="0.2">
      <c r="A220" t="s">
        <v>242</v>
      </c>
      <c r="B220" s="27" t="s">
        <v>50</v>
      </c>
      <c r="C220">
        <v>48</v>
      </c>
      <c r="D220">
        <v>32</v>
      </c>
      <c r="E220">
        <v>102</v>
      </c>
    </row>
    <row r="221" spans="1:5" x14ac:dyDescent="0.2">
      <c r="A221" t="s">
        <v>242</v>
      </c>
      <c r="B221" t="s">
        <v>257</v>
      </c>
      <c r="C221">
        <v>57</v>
      </c>
      <c r="D221">
        <v>38</v>
      </c>
      <c r="E221">
        <v>122</v>
      </c>
    </row>
    <row r="222" spans="1:5" x14ac:dyDescent="0.2">
      <c r="A222" t="s">
        <v>242</v>
      </c>
      <c r="B222" t="s">
        <v>243</v>
      </c>
      <c r="C222">
        <v>48</v>
      </c>
      <c r="D222">
        <v>32</v>
      </c>
      <c r="E222">
        <v>206</v>
      </c>
    </row>
    <row r="223" spans="1:5" x14ac:dyDescent="0.2">
      <c r="A223" t="s">
        <v>242</v>
      </c>
      <c r="B223" t="s">
        <v>258</v>
      </c>
      <c r="C223">
        <v>48</v>
      </c>
      <c r="D223">
        <v>32</v>
      </c>
      <c r="E223">
        <v>130</v>
      </c>
    </row>
    <row r="224" spans="1:5" x14ac:dyDescent="0.2">
      <c r="A224" t="s">
        <v>242</v>
      </c>
      <c r="B224" t="s">
        <v>244</v>
      </c>
      <c r="C224">
        <v>57</v>
      </c>
      <c r="D224">
        <v>38</v>
      </c>
      <c r="E224">
        <v>136</v>
      </c>
    </row>
    <row r="225" spans="1:5" x14ac:dyDescent="0.2">
      <c r="A225" t="s">
        <v>242</v>
      </c>
      <c r="B225" t="s">
        <v>247</v>
      </c>
      <c r="C225">
        <v>48</v>
      </c>
      <c r="D225">
        <v>32</v>
      </c>
      <c r="E225">
        <v>153</v>
      </c>
    </row>
    <row r="226" spans="1:5" x14ac:dyDescent="0.2">
      <c r="A226" t="s">
        <v>242</v>
      </c>
      <c r="B226" t="s">
        <v>245</v>
      </c>
      <c r="C226">
        <v>57</v>
      </c>
      <c r="D226">
        <v>38</v>
      </c>
      <c r="E226">
        <v>102</v>
      </c>
    </row>
    <row r="227" spans="1:5" x14ac:dyDescent="0.2">
      <c r="A227" t="s">
        <v>242</v>
      </c>
      <c r="B227" t="s">
        <v>260</v>
      </c>
      <c r="C227">
        <v>48</v>
      </c>
      <c r="D227">
        <v>32</v>
      </c>
      <c r="E227">
        <v>215</v>
      </c>
    </row>
    <row r="228" spans="1:5" x14ac:dyDescent="0.2">
      <c r="A228" t="s">
        <v>242</v>
      </c>
      <c r="B228" t="s">
        <v>246</v>
      </c>
      <c r="C228">
        <v>48</v>
      </c>
      <c r="D228">
        <v>32</v>
      </c>
      <c r="E228">
        <v>110</v>
      </c>
    </row>
    <row r="229" spans="1:5" x14ac:dyDescent="0.2">
      <c r="A229" t="s">
        <v>242</v>
      </c>
      <c r="B229" t="s">
        <v>259</v>
      </c>
      <c r="C229">
        <v>57</v>
      </c>
      <c r="D229">
        <v>38</v>
      </c>
      <c r="E229">
        <v>205</v>
      </c>
    </row>
    <row r="230" spans="1:5" x14ac:dyDescent="0.2">
      <c r="A230" t="s">
        <v>248</v>
      </c>
      <c r="B230" s="27" t="s">
        <v>50</v>
      </c>
      <c r="C230">
        <v>42</v>
      </c>
      <c r="D230">
        <v>28</v>
      </c>
      <c r="E230">
        <v>119</v>
      </c>
    </row>
    <row r="231" spans="1:5" x14ac:dyDescent="0.2">
      <c r="A231" t="s">
        <v>248</v>
      </c>
      <c r="B231" t="s">
        <v>250</v>
      </c>
      <c r="C231">
        <v>57</v>
      </c>
      <c r="D231">
        <v>38</v>
      </c>
      <c r="E231">
        <v>160</v>
      </c>
    </row>
    <row r="232" spans="1:5" x14ac:dyDescent="0.2">
      <c r="A232" t="s">
        <v>251</v>
      </c>
      <c r="C232">
        <v>38</v>
      </c>
      <c r="D232">
        <v>25</v>
      </c>
      <c r="E232">
        <v>86</v>
      </c>
    </row>
    <row r="233" spans="1:5" x14ac:dyDescent="0.2">
      <c r="A233" t="s">
        <v>252</v>
      </c>
      <c r="C233">
        <v>27</v>
      </c>
      <c r="D233">
        <v>18</v>
      </c>
      <c r="E233">
        <v>109</v>
      </c>
    </row>
    <row r="234" spans="1:5" x14ac:dyDescent="0.2">
      <c r="A234" t="s">
        <v>253</v>
      </c>
      <c r="C234">
        <v>29</v>
      </c>
      <c r="D234">
        <v>20</v>
      </c>
      <c r="E234">
        <v>52</v>
      </c>
    </row>
    <row r="235" spans="1:5" x14ac:dyDescent="0.2">
      <c r="A235" t="s">
        <v>254</v>
      </c>
      <c r="C235">
        <v>39</v>
      </c>
      <c r="D235">
        <v>26</v>
      </c>
      <c r="E235">
        <v>90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topLeftCell="A3" workbookViewId="0">
      <selection activeCell="H18" sqref="H18"/>
    </sheetView>
  </sheetViews>
  <sheetFormatPr baseColWidth="10" defaultRowHeight="12.75" x14ac:dyDescent="0.2"/>
  <cols>
    <col min="1" max="1" width="12.5703125" bestFit="1" customWidth="1"/>
  </cols>
  <sheetData>
    <row r="1" spans="1:1" x14ac:dyDescent="0.2">
      <c r="A1" t="s">
        <v>34</v>
      </c>
    </row>
    <row r="3" spans="1:1" x14ac:dyDescent="0.2">
      <c r="A3" t="s">
        <v>39</v>
      </c>
    </row>
    <row r="4" spans="1:1" x14ac:dyDescent="0.2">
      <c r="A4" t="s">
        <v>42</v>
      </c>
    </row>
    <row r="5" spans="1:1" x14ac:dyDescent="0.2">
      <c r="A5" t="s">
        <v>46</v>
      </c>
    </row>
    <row r="6" spans="1:1" x14ac:dyDescent="0.2">
      <c r="A6" t="s">
        <v>49</v>
      </c>
    </row>
    <row r="7" spans="1:1" x14ac:dyDescent="0.2">
      <c r="A7" t="s">
        <v>52</v>
      </c>
    </row>
    <row r="8" spans="1:1" x14ac:dyDescent="0.2">
      <c r="A8" t="s">
        <v>56</v>
      </c>
    </row>
    <row r="9" spans="1:1" x14ac:dyDescent="0.2">
      <c r="A9" t="s">
        <v>61</v>
      </c>
    </row>
    <row r="10" spans="1:1" x14ac:dyDescent="0.2">
      <c r="A10" t="s">
        <v>70</v>
      </c>
    </row>
    <row r="11" spans="1:1" x14ac:dyDescent="0.2">
      <c r="A11" t="s">
        <v>71</v>
      </c>
    </row>
    <row r="12" spans="1:1" x14ac:dyDescent="0.2">
      <c r="A12" t="s">
        <v>77</v>
      </c>
    </row>
    <row r="13" spans="1:1" x14ac:dyDescent="0.2">
      <c r="A13" t="s">
        <v>78</v>
      </c>
    </row>
    <row r="14" spans="1:1" x14ac:dyDescent="0.2">
      <c r="A14" t="s">
        <v>85</v>
      </c>
    </row>
    <row r="15" spans="1:1" x14ac:dyDescent="0.2">
      <c r="A15" t="s">
        <v>87</v>
      </c>
    </row>
    <row r="16" spans="1:1" x14ac:dyDescent="0.2">
      <c r="A16" t="s">
        <v>32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95</v>
      </c>
    </row>
    <row r="22" spans="1:1" x14ac:dyDescent="0.2">
      <c r="A22" t="s">
        <v>102</v>
      </c>
    </row>
    <row r="23" spans="1:1" x14ac:dyDescent="0.2">
      <c r="A23" t="s">
        <v>106</v>
      </c>
    </row>
    <row r="24" spans="1:1" x14ac:dyDescent="0.2">
      <c r="A24" t="s">
        <v>107</v>
      </c>
    </row>
    <row r="25" spans="1:1" x14ac:dyDescent="0.2">
      <c r="A25" t="s">
        <v>108</v>
      </c>
    </row>
    <row r="26" spans="1:1" x14ac:dyDescent="0.2">
      <c r="A26" t="s">
        <v>109</v>
      </c>
    </row>
    <row r="27" spans="1:1" x14ac:dyDescent="0.2">
      <c r="A27" t="s">
        <v>110</v>
      </c>
    </row>
    <row r="28" spans="1:1" x14ac:dyDescent="0.2">
      <c r="A28" t="s">
        <v>111</v>
      </c>
    </row>
    <row r="29" spans="1:1" x14ac:dyDescent="0.2">
      <c r="A29" t="s">
        <v>115</v>
      </c>
    </row>
    <row r="30" spans="1:1" x14ac:dyDescent="0.2">
      <c r="A30" t="s">
        <v>117</v>
      </c>
    </row>
    <row r="31" spans="1:1" x14ac:dyDescent="0.2">
      <c r="A31" t="s">
        <v>118</v>
      </c>
    </row>
    <row r="32" spans="1:1" x14ac:dyDescent="0.2">
      <c r="A32" t="s">
        <v>120</v>
      </c>
    </row>
    <row r="33" spans="1:1" x14ac:dyDescent="0.2">
      <c r="A33" t="s">
        <v>121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133</v>
      </c>
    </row>
    <row r="37" spans="1:1" x14ac:dyDescent="0.2">
      <c r="A37" t="s">
        <v>135</v>
      </c>
    </row>
    <row r="38" spans="1:1" x14ac:dyDescent="0.2">
      <c r="A38" t="s">
        <v>137</v>
      </c>
    </row>
    <row r="39" spans="1:1" x14ac:dyDescent="0.2">
      <c r="A39" t="s">
        <v>140</v>
      </c>
    </row>
    <row r="40" spans="1:1" x14ac:dyDescent="0.2">
      <c r="A40" t="s">
        <v>141</v>
      </c>
    </row>
    <row r="41" spans="1:1" x14ac:dyDescent="0.2">
      <c r="A41" t="s">
        <v>142</v>
      </c>
    </row>
    <row r="42" spans="1:1" x14ac:dyDescent="0.2">
      <c r="A42" t="s">
        <v>143</v>
      </c>
    </row>
    <row r="43" spans="1:1" x14ac:dyDescent="0.2">
      <c r="A43" t="s">
        <v>144</v>
      </c>
    </row>
    <row r="44" spans="1:1" x14ac:dyDescent="0.2">
      <c r="A44" t="s">
        <v>145</v>
      </c>
    </row>
    <row r="45" spans="1:1" x14ac:dyDescent="0.2">
      <c r="A45" t="s">
        <v>148</v>
      </c>
    </row>
    <row r="46" spans="1:1" x14ac:dyDescent="0.2">
      <c r="A46" t="s">
        <v>152</v>
      </c>
    </row>
    <row r="47" spans="1:1" x14ac:dyDescent="0.2">
      <c r="A47" t="s">
        <v>156</v>
      </c>
    </row>
    <row r="48" spans="1:1" x14ac:dyDescent="0.2">
      <c r="A48" t="s">
        <v>164</v>
      </c>
    </row>
    <row r="49" spans="1:1" x14ac:dyDescent="0.2">
      <c r="A49" t="s">
        <v>166</v>
      </c>
    </row>
    <row r="50" spans="1:1" x14ac:dyDescent="0.2">
      <c r="A50" t="s">
        <v>168</v>
      </c>
    </row>
    <row r="51" spans="1:1" x14ac:dyDescent="0.2">
      <c r="A51" t="s">
        <v>169</v>
      </c>
    </row>
    <row r="52" spans="1:1" x14ac:dyDescent="0.2">
      <c r="A52" t="s">
        <v>170</v>
      </c>
    </row>
    <row r="53" spans="1:1" x14ac:dyDescent="0.2">
      <c r="A53" t="s">
        <v>171</v>
      </c>
    </row>
    <row r="54" spans="1:1" x14ac:dyDescent="0.2">
      <c r="A54" t="s">
        <v>172</v>
      </c>
    </row>
    <row r="55" spans="1:1" x14ac:dyDescent="0.2">
      <c r="A55" t="s">
        <v>177</v>
      </c>
    </row>
    <row r="56" spans="1:1" x14ac:dyDescent="0.2">
      <c r="A56" t="s">
        <v>179</v>
      </c>
    </row>
    <row r="57" spans="1:1" x14ac:dyDescent="0.2">
      <c r="A57" t="s">
        <v>182</v>
      </c>
    </row>
    <row r="58" spans="1:1" x14ac:dyDescent="0.2">
      <c r="A58" t="s">
        <v>185</v>
      </c>
    </row>
    <row r="59" spans="1:1" x14ac:dyDescent="0.2">
      <c r="A59" t="s">
        <v>187</v>
      </c>
    </row>
    <row r="60" spans="1:1" x14ac:dyDescent="0.2">
      <c r="A60" t="s">
        <v>193</v>
      </c>
    </row>
    <row r="61" spans="1:1" x14ac:dyDescent="0.2">
      <c r="A61" t="s">
        <v>196</v>
      </c>
    </row>
    <row r="62" spans="1:1" x14ac:dyDescent="0.2">
      <c r="A62" t="s">
        <v>197</v>
      </c>
    </row>
    <row r="63" spans="1:1" x14ac:dyDescent="0.2">
      <c r="A63" t="s">
        <v>199</v>
      </c>
    </row>
    <row r="64" spans="1:1" x14ac:dyDescent="0.2">
      <c r="A64" t="s">
        <v>200</v>
      </c>
    </row>
    <row r="65" spans="1:1" x14ac:dyDescent="0.2">
      <c r="A65" t="s">
        <v>203</v>
      </c>
    </row>
    <row r="66" spans="1:1" x14ac:dyDescent="0.2">
      <c r="A66" t="s">
        <v>204</v>
      </c>
    </row>
    <row r="67" spans="1:1" x14ac:dyDescent="0.2">
      <c r="A67" t="s">
        <v>205</v>
      </c>
    </row>
    <row r="68" spans="1:1" x14ac:dyDescent="0.2">
      <c r="A68" t="s">
        <v>206</v>
      </c>
    </row>
    <row r="69" spans="1:1" x14ac:dyDescent="0.2">
      <c r="A69" t="s">
        <v>211</v>
      </c>
    </row>
    <row r="70" spans="1:1" x14ac:dyDescent="0.2">
      <c r="A70" t="s">
        <v>216</v>
      </c>
    </row>
    <row r="71" spans="1:1" x14ac:dyDescent="0.2">
      <c r="A71" t="s">
        <v>219</v>
      </c>
    </row>
    <row r="72" spans="1:1" x14ac:dyDescent="0.2">
      <c r="A72" t="s">
        <v>221</v>
      </c>
    </row>
    <row r="73" spans="1:1" x14ac:dyDescent="0.2">
      <c r="A73" t="s">
        <v>223</v>
      </c>
    </row>
    <row r="74" spans="1:1" x14ac:dyDescent="0.2">
      <c r="A74" t="s">
        <v>224</v>
      </c>
    </row>
    <row r="75" spans="1:1" x14ac:dyDescent="0.2">
      <c r="A75" t="s">
        <v>228</v>
      </c>
    </row>
    <row r="76" spans="1:1" x14ac:dyDescent="0.2">
      <c r="A76" t="s">
        <v>229</v>
      </c>
    </row>
    <row r="77" spans="1:1" x14ac:dyDescent="0.2">
      <c r="A77" t="s">
        <v>232</v>
      </c>
    </row>
    <row r="78" spans="1:1" x14ac:dyDescent="0.2">
      <c r="A78" t="s">
        <v>235</v>
      </c>
    </row>
    <row r="79" spans="1:1" x14ac:dyDescent="0.2">
      <c r="A79" t="s">
        <v>236</v>
      </c>
    </row>
    <row r="80" spans="1:1" x14ac:dyDescent="0.2">
      <c r="A80" t="s">
        <v>241</v>
      </c>
    </row>
    <row r="81" spans="1:1" x14ac:dyDescent="0.2">
      <c r="A81" t="s">
        <v>242</v>
      </c>
    </row>
    <row r="82" spans="1:1" x14ac:dyDescent="0.2">
      <c r="A82" t="s">
        <v>248</v>
      </c>
    </row>
    <row r="83" spans="1:1" x14ac:dyDescent="0.2">
      <c r="A83" t="s">
        <v>251</v>
      </c>
    </row>
    <row r="84" spans="1:1" x14ac:dyDescent="0.2">
      <c r="A84" t="s">
        <v>252</v>
      </c>
    </row>
    <row r="85" spans="1:1" x14ac:dyDescent="0.2">
      <c r="A85" t="s">
        <v>254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Abrechnung</vt:lpstr>
      <vt:lpstr>Mehraufwandpauschale</vt:lpstr>
      <vt:lpstr>Besuchsländer</vt:lpstr>
      <vt:lpstr>Abrechnung!Druckbereich</vt:lpstr>
      <vt:lpstr>Besuchsländer!Zielbereich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Honzen</dc:creator>
  <cp:lastModifiedBy>Nadine Müller</cp:lastModifiedBy>
  <cp:lastPrinted>2017-07-20T12:52:34Z</cp:lastPrinted>
  <dcterms:created xsi:type="dcterms:W3CDTF">2009-08-31T12:08:38Z</dcterms:created>
  <dcterms:modified xsi:type="dcterms:W3CDTF">2021-07-28T08:57:50Z</dcterms:modified>
</cp:coreProperties>
</file>